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15"/>
  </bookViews>
  <sheets>
    <sheet name="中央一批" sheetId="5" r:id="rId1"/>
  </sheets>
  <definedNames>
    <definedName name="_xlnm._FilterDatabase" localSheetId="0" hidden="1">中央一批!$A$3:$R$30</definedName>
    <definedName name="_xlnm.Print_Titles" localSheetId="0">中央一批!$1:$3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<sst xmlns="http://schemas.openxmlformats.org/spreadsheetml/2006/main" count="170" uniqueCount="129">
  <si>
    <t>正宁县2024年中央第一批财政衔接推进乡村振兴补助资金项目计划</t>
  </si>
  <si>
    <t>序号</t>
  </si>
  <si>
    <t>项目名称</t>
  </si>
  <si>
    <t>建设
性质（新建或续建）</t>
  </si>
  <si>
    <t>建设
起止
年限</t>
  </si>
  <si>
    <t>建设地点
（以乡镇为单位细化到村）</t>
  </si>
  <si>
    <t>建设内容与规模</t>
  </si>
  <si>
    <t>投资估算（万元）</t>
  </si>
  <si>
    <t>绩效目标</t>
  </si>
  <si>
    <t>项目
主管
单位</t>
  </si>
  <si>
    <t>项目
实施
单位</t>
  </si>
  <si>
    <t>备注</t>
  </si>
  <si>
    <t>项目效益情况</t>
  </si>
  <si>
    <t>利益联结机制</t>
  </si>
  <si>
    <t>受益村数（个）</t>
  </si>
  <si>
    <t>受益户数
（万户）</t>
  </si>
  <si>
    <t>受益人数
（万人）</t>
  </si>
  <si>
    <t>合计（15个）</t>
  </si>
  <si>
    <t>脱贫村</t>
  </si>
  <si>
    <t>其他村</t>
  </si>
  <si>
    <t>脱贫户</t>
  </si>
  <si>
    <t>其他
农户</t>
  </si>
  <si>
    <t>脱贫人口数</t>
  </si>
  <si>
    <t>其他
人口数</t>
  </si>
  <si>
    <t>一、乡村产业发展项目（8个）</t>
  </si>
  <si>
    <t>（1）肉牛产业（1个）</t>
  </si>
  <si>
    <t>正宁县肉牛“见犊补母”补贴项目</t>
  </si>
  <si>
    <t>新建</t>
  </si>
  <si>
    <t>2024.01-2024.12</t>
  </si>
  <si>
    <t>10个乡镇</t>
  </si>
  <si>
    <t>支持全县肉牛养殖产业园、合作社（家庭农场），带动社员发展肉牛产业，按照基础母牛每产活一头牛犊补助2000元，中央一批资金安排500万元，每乡镇50万元。</t>
  </si>
  <si>
    <t>充分调动农户发展肉牛产业积极性，培育壮大一批农民专业合作社、养殖大户等农业经营主体，提升其发展水平和带动能力。</t>
  </si>
  <si>
    <t>调动农户规模化肉牛养殖积极性，增加农户收入。所需务工需求优先考虑监测户、边缘户和脱贫户。</t>
  </si>
  <si>
    <t>农业农村局</t>
  </si>
  <si>
    <t>畜牧兽医站</t>
  </si>
  <si>
    <t>（2）蔬菜产业（1个）</t>
  </si>
  <si>
    <t>宫河镇王录村设施蔬菜产业园扩建项目</t>
  </si>
  <si>
    <t>2023.01-2023.12</t>
  </si>
  <si>
    <t>王录村</t>
  </si>
  <si>
    <t>由宫河镇政府具体负责，使用全县12个村集体经济发展资金1248万元，在王录村农业现代示范园建设占地110亩长200米宽23米高标准日光温室13座，并配套完成土壤改良和水肥一体化设施建设。形成的资产归12个村集体所有，每年按照各村投入资金的5%分红，其中：宫河镇3个行政村共348万元，其余9个乡镇各1个村每村100万元，具体村由各乡镇确定。</t>
  </si>
  <si>
    <t>1、年产值可达260万元以上；
2、可稳定带动50人以上就业；
3、壮大经营主体联农带农能力和水平；
4、提升全县设施农业发展水平。</t>
  </si>
  <si>
    <t>1、带动50人以上稳定就业；
2、年技术培训200人次以上：
3、年可增加村集体经济收入62.4万元；
4、通过土地流转，增加农户收入；
5、形成的固定资产归12个村集体所有。</t>
  </si>
  <si>
    <t>宫河镇</t>
  </si>
  <si>
    <t>（3）苹果产业（1个）</t>
  </si>
  <si>
    <t>正宁县老化低效果园改造提升（重茬建园）项目</t>
  </si>
  <si>
    <t>2024.01-2024.06</t>
  </si>
  <si>
    <t>南堡子村
东山头村
东里村</t>
  </si>
  <si>
    <t>由宫河人民政府具体负责，按照新品种、新砧木、新模式（无支架、旱作农业），采用“棉隆”熏蒸改良土壤，改造提升老化低效果园，在南堡子村、东山头村、东里村更新栽植青砧1号脱毒成品标准大苗矮化密植果园880亩，每亩奖补3500元，共需衔接资金308万元。</t>
  </si>
  <si>
    <t>通过改造更新老果园，更新新优品种，进入盛果期后亩均提高收入4000元，总计年均增收292万元。</t>
  </si>
  <si>
    <t>1.项目实施过程中，可提供务工岗位80人，带动每人增收4000元；2.推广果园矮化密植栽培技术，开展管理技术培训，培训果农240人次。</t>
  </si>
  <si>
    <t>农业农村局
果业发展中心</t>
  </si>
  <si>
    <t>（4）其他产业（4个）</t>
  </si>
  <si>
    <t>正宁县小额信贷贴息项目</t>
  </si>
  <si>
    <t>10乡镇</t>
  </si>
  <si>
    <t>用于脱贫人口小额贷款贴息，中央一批资金安排77.4万元。</t>
  </si>
  <si>
    <t>通过贷款贴息，可有效利用银行贷款资金扶持脱贫人口发展产业。</t>
  </si>
  <si>
    <t>为脱贫人口发展产业提供资金支持，增加产业收入。</t>
  </si>
  <si>
    <t>乡村振兴局</t>
  </si>
  <si>
    <t>正宁县“乡村工匠”培育项目</t>
  </si>
  <si>
    <t>1、依托县内省市乡村工匠以及非遗文化传承人，对由一定技术技能和致富愿望的农村富余劳动力，采取外出学、请进来教，实操训等方式相结合，组织开展王录拉板糖、正宁老豆腐、正宁花灯制作等专题培训100人；
2、依王录拉板糖、正宁老豆腐、正宁花灯传统工艺、香包绣制等，扶持帮建企业1所、示范带动型龙头工坊3所、庭院经济小作坊6所；
3、开展公共品牌和优秀“乡村工匠”宣传，挖掘整理并拍摄音视频资料，大力宣传，推广技术，提高产品和品牌的知名度。
4、更新配套工坊、庭院经济小作坊培训和生产经营基础设施，帮助提升质量和效率。</t>
  </si>
  <si>
    <t>1、王录拉板糖、正宁老豆腐、正宁花灯手工制作可增加收入100万元以上；
2、带动150多名农村富余劳动力实现就近务工，年收入增加50万元以上；
3、实现拉板糖、老豆腐技术非遗传承。</t>
  </si>
  <si>
    <t>解决乡村富余劳动力再就业问题，带动150多名农村富余劳动力实现就近就业，实现产值近300多万元。</t>
  </si>
  <si>
    <t>文旅局</t>
  </si>
  <si>
    <t>文化馆</t>
  </si>
  <si>
    <t>西坡镇韩坳村余家川易地扶贫搬迁安置点后续产业扶持及产业基础配套建设项目</t>
  </si>
  <si>
    <t>韩坳村</t>
  </si>
  <si>
    <t>新建镀锌钢架蔬菜大棚9座1080平方米，投放鸡笼16户32组(每户2组），投放肉鸡800只（每户50只）。对安置点部分水毁基础设施进行提升改造，新建安置点护坡65米，新建排水渠102米，修建水毁产业路2处520平方米，修建过路管涵4个40米。</t>
  </si>
  <si>
    <t>通过菜棚建设和鸡笼投放，积极引导安置点群众自主发展产业，不断增加安置点群众产业收入。通过项目实施，鼓励群众参与到项目建设当中，就近务工，增加收入。</t>
  </si>
  <si>
    <t>通过菜棚建设和鸡笼投放，积极引导安置点群众自主发展产业，不断增加安置点群众产业收入。</t>
  </si>
  <si>
    <t>发改局</t>
  </si>
  <si>
    <t>西坡镇</t>
  </si>
  <si>
    <t>三嘉乡道地药材种植基地建设项目</t>
  </si>
  <si>
    <t>2024.01-2024.08</t>
  </si>
  <si>
    <t>东庄村
关川村
松树坪村</t>
  </si>
  <si>
    <t>新建752亩药材种植基地一处，为东庄、关川、松树坪三个村股份经济联合社共投入衔接资金55万元，种植药用连翘450亩，带动85户群众（其中收入不稳定户14户）种植药材302亩，采购连翘大果晚期种苗，购买微型旋耕机1台，并完成土地平整、深耕施肥280亩。</t>
  </si>
  <si>
    <t>通过项目实施，不断壮大村集体经济，提升村集体经济活力，带动群众发展中药材产业，帮助收入不稳定户形成支柱产业，同时吸纳周边群众就近务工，从而不断提高群众收入。</t>
  </si>
  <si>
    <t>1.村集体对药材基地进行统一经营管理，收益归村集体所有，用于发展村级公益事业惠及更多农户；
2.对农户开展中药材种植、采摘等技术指导和培训，提升农户种植和劳务技能；
3.带动85户群众发展中药材产业，增加群众收入，同时吸纳周边群众就近务工；
4.为农户提供产销对接服务，进一步增加药材种植收入。</t>
  </si>
  <si>
    <t>三嘉乡</t>
  </si>
  <si>
    <t>（5）产业配套基础设施建设项目（1个）</t>
  </si>
  <si>
    <t>五顷塬回族乡甘木沟赵疙瘩产业路建设项目</t>
  </si>
  <si>
    <t>2024.01-2024.10</t>
  </si>
  <si>
    <t>龙咀子村</t>
  </si>
  <si>
    <t>混凝土硬化路面5000平方米，路基降坡2处，湿险性黄土路基加固1处，夯实加固路基挖填土方8500立方米。</t>
  </si>
  <si>
    <t>解决群众生产行路难和农产品运输难问题，为周边群众产业发展提供便利。</t>
  </si>
  <si>
    <t>方便群众生产生活及农产品外运，增加群众收入。</t>
  </si>
  <si>
    <t>五顷塬乡</t>
  </si>
  <si>
    <t>二、就业帮扶项目（2个）</t>
  </si>
  <si>
    <t>乡村公益性岗位开发项目</t>
  </si>
  <si>
    <t>1、设立94个乡村寄递物流收发公益性岗位（脱贫户22人），主要负责本区域农产品网上销售的收寄服务，以及村级寄递物流综合服务站邮件快件接收保管、代投、代收工作，报刊、信件等普服邮件的接收、投递工作，承担本村快递进村职责及邮政便民服务等工作，满足农村群众生产生活需要。全年共需15.84万元，中央一批资金安排3.96万元用于1-3月补贴发放；
2、为全县94个行政村续聘创稳网格员94名，新聘帮扶资产管护公益性岗位94名，全年共需112.8万元，中央一批资金安排28.2万元用于1-3月补贴发放。
3、为全县94个行政村选聘畜牧产业发展指导员94名，每人每年服务费用1.2万元，全年共需112.8万元，中央一批资金安排28.2万元用于1-3月补贴发放。</t>
  </si>
  <si>
    <t>提高公益岗位人员家庭经济收入，进一步提升乡村公益服务水平。</t>
  </si>
  <si>
    <t>人社局</t>
  </si>
  <si>
    <t>人社局
畜牧兽医站</t>
  </si>
  <si>
    <t>正宁县雨露计划培训项目</t>
  </si>
  <si>
    <t>对高职、专科在校脱贫户（含3类监测对象）贫困学生进行补贴，每人每年补贴3000元。</t>
  </si>
  <si>
    <t>经培训获得中技、中专学历证和国家中级职业上岗资格证书，使脱贫户家庭“两后生”学到一技之长，增进就业。</t>
  </si>
  <si>
    <t>三、农村公共基础设施建设项目（5个）</t>
  </si>
  <si>
    <t>（1）饮水安全巩固项目（2个）</t>
  </si>
  <si>
    <t>正宁县永和镇上南村水源置换工程</t>
  </si>
  <si>
    <t>2024.03-2024.12</t>
  </si>
  <si>
    <t>湫头村
张村</t>
  </si>
  <si>
    <r>
      <rPr>
        <sz val="10"/>
        <rFont val="宋体"/>
        <charset val="134"/>
      </rPr>
      <t>新建闸阀井3座，砼拆除清运7m</t>
    </r>
    <r>
      <rPr>
        <vertAlign val="superscript"/>
        <sz val="10"/>
        <rFont val="宋体"/>
        <charset val="134"/>
      </rPr>
      <t>3</t>
    </r>
    <r>
      <rPr>
        <sz val="10"/>
        <rFont val="宋体"/>
        <charset val="134"/>
      </rPr>
      <t>，更换160PVC管道76m，管道对接11处，处理160管道漏点3个，PE160管道穿水泥路面22.5m，埋设PE160管道902m，顶管法施工PE160管道2151.5m等工程设施。</t>
    </r>
  </si>
  <si>
    <t>解决永和镇上南村386户1622人生活用水水量不足问题。</t>
  </si>
  <si>
    <t>水务局</t>
  </si>
  <si>
    <t>水利建设管理站</t>
  </si>
  <si>
    <t>榆林子镇中巷村一组供水设施维修项目</t>
  </si>
  <si>
    <t>中巷村</t>
  </si>
  <si>
    <t>新建DN150给水PE管1140米，φ1200砖砌阀门井4座，φ1500砖砌室外消火栓井5座，破除恢复渗水砖路面2031平方米。</t>
  </si>
  <si>
    <t>保障群众饮水安全。</t>
  </si>
  <si>
    <t>辐射带动周边供水农户350户。</t>
  </si>
  <si>
    <t>榆林子镇</t>
  </si>
  <si>
    <t>（2）示范村建设项目（1个）</t>
  </si>
  <si>
    <t>山河镇移风村乡村建设示范村建设项目</t>
  </si>
  <si>
    <t>移风村</t>
  </si>
  <si>
    <t>房前屋后硬化11491.42平方米；路面硬化2487.2平方米，更换道沿石465米，安防设施2243米，斑马线、道路分割线、路沿石涂禁停标示漆6744米，DN300双壁波纹管670.8米，DN500双壁波纹管64米，DN500过路涵管156米，带盖板排水渠430米，排水渠加盖板580米，检查井25座，砖砌雨水口23个，安装路灯50盏，土方回填4538.04立方米，绿化1425.61平方米，栽树785株，拆危拆旧1258.7平方米，拆除围墙38.3米，垃圾清理325立方米,“八改”示范户5户。</t>
  </si>
  <si>
    <t>改善群众生产生活条件，提振群众发展产业自信，增强群众获得感，提升群众生活指数，助推乡村振兴。</t>
  </si>
  <si>
    <t>带动群众投劳社会公益事业和增加低收入群体务工收入。</t>
  </si>
  <si>
    <t>山河镇</t>
  </si>
  <si>
    <t>（3）其他基础设施建设项目（2个）</t>
  </si>
  <si>
    <t>正宁县湫头镇通组联户水泥路工程</t>
  </si>
  <si>
    <t>2024.03-2024.10</t>
  </si>
  <si>
    <t>湫头镇</t>
  </si>
  <si>
    <t>项目总投资400万元，其中衔接资金安排360万元，自筹资金40万元，总建设内容为：新建联户水泥路9.353千米。</t>
  </si>
  <si>
    <t>通过以工代赈方式实施，解决湫头镇群众出行难的问题，同时增加当地群众务工收入。</t>
  </si>
  <si>
    <t>易地扶贫搬迁贷款贴息项目</t>
  </si>
  <si>
    <t>5乡镇</t>
  </si>
  <si>
    <t>用于易地扶贫搬迁贷款贴息。</t>
  </si>
  <si>
    <t>为实现易地搬迁群众搬得出、稳得住、能就业提供资金支持。</t>
  </si>
  <si>
    <t>减轻群众经济负担。</t>
  </si>
  <si>
    <t>城投公司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</si>
</sst>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00_ "/>
  </numFmts>
  <fonts count="36">
    <font>
      <sz val="11"/>
      <color theme="1"/>
      <name val="宋体"/>
      <charset val="134"/>
      <scheme val="minor"/>
    </font>
    <font>
      <sz val="10"/>
      <name val="宋体"/>
      <charset val="134"/>
    </font>
    <font>
      <sz val="12"/>
      <name val="宋体"/>
      <charset val="134"/>
    </font>
    <font>
      <sz val="12"/>
      <color theme="1"/>
      <name val="宋体"/>
      <charset val="134"/>
      <scheme val="minor"/>
    </font>
    <font>
      <sz val="12"/>
      <color theme="1"/>
      <name val="宋体"/>
      <charset val="134"/>
    </font>
    <font>
      <sz val="12"/>
      <name val="宋体"/>
      <charset val="134"/>
      <scheme val="minor"/>
    </font>
    <font>
      <sz val="24"/>
      <name val="方正小标宋简体"/>
      <charset val="134"/>
    </font>
    <font>
      <sz val="20"/>
      <name val="方正小标宋简体"/>
      <charset val="134"/>
    </font>
    <font>
      <sz val="10"/>
      <color theme="1"/>
      <name val="宋体"/>
      <charset val="134"/>
    </font>
    <font>
      <b/>
      <sz val="10"/>
      <color theme="1"/>
      <name val="宋体"/>
      <charset val="134"/>
    </font>
    <font>
      <sz val="10"/>
      <color theme="1"/>
      <name val="宋体"/>
      <charset val="134"/>
      <scheme val="minor"/>
    </font>
    <font>
      <sz val="16"/>
      <color indexed="8"/>
      <name val="方正小标宋简体"/>
      <charset val="134"/>
    </font>
    <font>
      <b/>
      <sz val="10"/>
      <name val="宋体"/>
      <charset val="134"/>
    </font>
    <font>
      <b/>
      <sz val="10"/>
      <name val="仿宋"/>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vertAlign val="superscrip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3" borderId="10" applyNumberFormat="0" applyAlignment="0" applyProtection="0">
      <alignment vertical="center"/>
    </xf>
    <xf numFmtId="0" fontId="24" fillId="4" borderId="11" applyNumberFormat="0" applyAlignment="0" applyProtection="0">
      <alignment vertical="center"/>
    </xf>
    <xf numFmtId="0" fontId="25" fillId="4" borderId="10" applyNumberFormat="0" applyAlignment="0" applyProtection="0">
      <alignment vertical="center"/>
    </xf>
    <xf numFmtId="0" fontId="26" fillId="5"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xf numFmtId="0" fontId="0" fillId="0" borderId="0">
      <alignment vertical="center"/>
    </xf>
  </cellStyleXfs>
  <cellXfs count="42">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176" fontId="1" fillId="0" borderId="0" xfId="0" applyNumberFormat="1" applyFont="1" applyFill="1" applyBorder="1" applyAlignment="1">
      <alignment horizontal="left" vertical="center"/>
    </xf>
    <xf numFmtId="0" fontId="2" fillId="0" borderId="0" xfId="0" applyFont="1" applyFill="1" applyBorder="1" applyAlignment="1">
      <alignment horizontal="center" vertical="center"/>
    </xf>
    <xf numFmtId="0" fontId="1" fillId="0" borderId="0" xfId="0" applyFont="1" applyFill="1" applyAlignment="1"/>
    <xf numFmtId="0" fontId="6"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1" fillId="0" borderId="1" xfId="0" applyFont="1" applyFill="1" applyBorder="1" applyAlignment="1">
      <alignment horizontal="justify" vertical="center" wrapText="1"/>
    </xf>
    <xf numFmtId="0" fontId="10"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177" fontId="8"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176" fontId="1" fillId="0" borderId="5" xfId="0" applyNumberFormat="1" applyFont="1" applyFill="1" applyBorder="1" applyAlignment="1">
      <alignment horizontal="center" vertical="center" wrapText="1"/>
    </xf>
    <xf numFmtId="176" fontId="1" fillId="0" borderId="6"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 fillId="0" borderId="0" xfId="0" applyFont="1" applyFill="1" applyBorder="1" applyAlignment="1">
      <alignment vertical="center"/>
    </xf>
    <xf numFmtId="0" fontId="1" fillId="0" borderId="1" xfId="0" applyFont="1" applyFill="1" applyBorder="1" applyAlignment="1">
      <alignment vertical="center"/>
    </xf>
    <xf numFmtId="0" fontId="8" fillId="0" borderId="1" xfId="0" applyFont="1" applyFill="1" applyBorder="1" applyAlignment="1">
      <alignment vertical="center"/>
    </xf>
    <xf numFmtId="0" fontId="1" fillId="0" borderId="1" xfId="0" applyFont="1" applyFill="1" applyBorder="1" applyAlignment="1">
      <alignment vertical="center" wrapText="1"/>
    </xf>
    <xf numFmtId="177" fontId="1" fillId="0" borderId="1" xfId="0" applyNumberFormat="1" applyFont="1" applyFill="1" applyBorder="1" applyAlignment="1" applyProtection="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tabSelected="1" workbookViewId="0">
      <selection activeCell="B8" sqref="B8:F8"/>
    </sheetView>
  </sheetViews>
  <sheetFormatPr defaultColWidth="9" defaultRowHeight="41" customHeight="1"/>
  <cols>
    <col min="1" max="1" width="6.25" style="6" customWidth="1"/>
    <col min="2" max="2" width="15" style="7" customWidth="1"/>
    <col min="3" max="3" width="10.4166666666667" style="6" customWidth="1"/>
    <col min="4" max="4" width="9.38333333333333" style="6" customWidth="1"/>
    <col min="5" max="5" width="12.3416666666667" style="6" customWidth="1"/>
    <col min="6" max="6" width="69.925" style="7" customWidth="1"/>
    <col min="7" max="7" width="9.25" style="7" customWidth="1"/>
    <col min="8" max="8" width="43.9416666666667" style="8" customWidth="1"/>
    <col min="9" max="9" width="51.775" style="8" customWidth="1"/>
    <col min="10" max="15" width="8" style="9" customWidth="1"/>
    <col min="16" max="16" width="12" style="6" customWidth="1"/>
    <col min="17" max="17" width="12.7166666666667" style="6" customWidth="1"/>
    <col min="18" max="18" width="7.85" style="6" customWidth="1"/>
    <col min="19" max="19" width="0.516666666666667" style="10" customWidth="1"/>
    <col min="20" max="20" width="1.79166666666667" style="10" customWidth="1"/>
    <col min="21" max="16384" width="9" style="10"/>
  </cols>
  <sheetData>
    <row r="1" s="1" customFormat="1" customHeight="1" spans="1:18">
      <c r="A1" s="11" t="s">
        <v>0</v>
      </c>
      <c r="B1" s="12"/>
      <c r="C1" s="13"/>
      <c r="D1" s="13"/>
      <c r="E1" s="13"/>
      <c r="F1" s="13"/>
      <c r="G1" s="13"/>
      <c r="H1" s="12"/>
      <c r="I1" s="12"/>
      <c r="J1" s="30"/>
      <c r="K1" s="30"/>
      <c r="L1" s="30"/>
      <c r="M1" s="30"/>
      <c r="N1" s="30"/>
      <c r="O1" s="30"/>
      <c r="P1" s="13"/>
      <c r="Q1" s="13"/>
      <c r="R1" s="13"/>
    </row>
    <row r="2" s="2" customFormat="1" ht="30" customHeight="1" spans="1:18">
      <c r="A2" s="14" t="s">
        <v>1</v>
      </c>
      <c r="B2" s="15" t="s">
        <v>2</v>
      </c>
      <c r="C2" s="15" t="s">
        <v>3</v>
      </c>
      <c r="D2" s="15" t="s">
        <v>4</v>
      </c>
      <c r="E2" s="15" t="s">
        <v>5</v>
      </c>
      <c r="F2" s="16" t="s">
        <v>6</v>
      </c>
      <c r="G2" s="17" t="s">
        <v>7</v>
      </c>
      <c r="H2" s="18" t="s">
        <v>8</v>
      </c>
      <c r="I2" s="31"/>
      <c r="J2" s="31"/>
      <c r="K2" s="31"/>
      <c r="L2" s="31"/>
      <c r="M2" s="31"/>
      <c r="N2" s="31"/>
      <c r="O2" s="32"/>
      <c r="P2" s="16" t="s">
        <v>9</v>
      </c>
      <c r="Q2" s="16" t="s">
        <v>10</v>
      </c>
      <c r="R2" s="16" t="s">
        <v>11</v>
      </c>
    </row>
    <row r="3" s="2" customFormat="1" ht="30" customHeight="1" spans="1:18">
      <c r="A3" s="14"/>
      <c r="B3" s="15"/>
      <c r="C3" s="15"/>
      <c r="D3" s="15"/>
      <c r="E3" s="15"/>
      <c r="F3" s="16"/>
      <c r="G3" s="19"/>
      <c r="H3" s="20" t="s">
        <v>12</v>
      </c>
      <c r="I3" s="33" t="s">
        <v>13</v>
      </c>
      <c r="J3" s="34" t="s">
        <v>14</v>
      </c>
      <c r="K3" s="34"/>
      <c r="L3" s="34" t="s">
        <v>15</v>
      </c>
      <c r="M3" s="34"/>
      <c r="N3" s="34" t="s">
        <v>16</v>
      </c>
      <c r="O3" s="34"/>
      <c r="P3" s="16"/>
      <c r="Q3" s="16"/>
      <c r="R3" s="16"/>
    </row>
    <row r="4" s="3" customFormat="1" ht="29" customHeight="1" spans="1:18">
      <c r="A4" s="21"/>
      <c r="B4" s="22" t="s">
        <v>17</v>
      </c>
      <c r="C4" s="22"/>
      <c r="D4" s="22"/>
      <c r="E4" s="22"/>
      <c r="F4" s="22"/>
      <c r="G4" s="22">
        <f>SUM(G5,G19,G22)</f>
        <v>3686</v>
      </c>
      <c r="H4" s="21"/>
      <c r="I4" s="21"/>
      <c r="J4" s="34" t="s">
        <v>18</v>
      </c>
      <c r="K4" s="34" t="s">
        <v>19</v>
      </c>
      <c r="L4" s="34" t="s">
        <v>20</v>
      </c>
      <c r="M4" s="34" t="s">
        <v>21</v>
      </c>
      <c r="N4" s="34" t="s">
        <v>22</v>
      </c>
      <c r="O4" s="34" t="s">
        <v>23</v>
      </c>
      <c r="P4" s="21"/>
      <c r="Q4" s="21"/>
      <c r="R4" s="39"/>
    </row>
    <row r="5" s="3" customFormat="1" ht="29" customHeight="1" spans="1:18">
      <c r="A5" s="21"/>
      <c r="B5" s="22" t="s">
        <v>24</v>
      </c>
      <c r="C5" s="22"/>
      <c r="D5" s="22"/>
      <c r="E5" s="22"/>
      <c r="F5" s="22"/>
      <c r="G5" s="22">
        <f>SUM(G6,G8,G10,G12,G17)</f>
        <v>2473.4</v>
      </c>
      <c r="H5" s="23"/>
      <c r="I5" s="21"/>
      <c r="J5" s="35"/>
      <c r="K5" s="35"/>
      <c r="L5" s="35"/>
      <c r="M5" s="35"/>
      <c r="N5" s="35"/>
      <c r="O5" s="35"/>
      <c r="P5" s="21"/>
      <c r="Q5" s="21"/>
      <c r="R5" s="39"/>
    </row>
    <row r="6" s="3" customFormat="1" ht="29" customHeight="1" spans="1:18">
      <c r="A6" s="21"/>
      <c r="B6" s="22" t="s">
        <v>25</v>
      </c>
      <c r="C6" s="22"/>
      <c r="D6" s="22"/>
      <c r="E6" s="22"/>
      <c r="F6" s="22"/>
      <c r="G6" s="22">
        <f t="shared" ref="G6:G10" si="0">SUM(G7:G7)</f>
        <v>500</v>
      </c>
      <c r="H6" s="23"/>
      <c r="I6" s="21"/>
      <c r="J6" s="35"/>
      <c r="K6" s="35"/>
      <c r="L6" s="35"/>
      <c r="M6" s="35"/>
      <c r="N6" s="35"/>
      <c r="O6" s="35"/>
      <c r="P6" s="21"/>
      <c r="Q6" s="21"/>
      <c r="R6" s="39"/>
    </row>
    <row r="7" s="3" customFormat="1" ht="60" customHeight="1" spans="1:18">
      <c r="A7" s="21">
        <v>1</v>
      </c>
      <c r="B7" s="23" t="s">
        <v>26</v>
      </c>
      <c r="C7" s="21" t="s">
        <v>27</v>
      </c>
      <c r="D7" s="21" t="s">
        <v>28</v>
      </c>
      <c r="E7" s="21" t="s">
        <v>29</v>
      </c>
      <c r="F7" s="23" t="s">
        <v>30</v>
      </c>
      <c r="G7" s="21">
        <v>500</v>
      </c>
      <c r="H7" s="23" t="s">
        <v>31</v>
      </c>
      <c r="I7" s="23" t="s">
        <v>32</v>
      </c>
      <c r="J7" s="15">
        <v>19</v>
      </c>
      <c r="K7" s="15">
        <v>75</v>
      </c>
      <c r="L7" s="15">
        <v>0.5945</v>
      </c>
      <c r="M7" s="15">
        <v>2.176128571</v>
      </c>
      <c r="N7" s="15">
        <v>2.0135</v>
      </c>
      <c r="O7" s="15">
        <v>5.809</v>
      </c>
      <c r="P7" s="21" t="s">
        <v>33</v>
      </c>
      <c r="Q7" s="21" t="s">
        <v>34</v>
      </c>
      <c r="R7" s="39"/>
    </row>
    <row r="8" s="4" customFormat="1" ht="32" customHeight="1" spans="1:18">
      <c r="A8" s="24"/>
      <c r="B8" s="22" t="s">
        <v>35</v>
      </c>
      <c r="C8" s="22"/>
      <c r="D8" s="22"/>
      <c r="E8" s="22"/>
      <c r="F8" s="22"/>
      <c r="G8" s="22">
        <f t="shared" si="0"/>
        <v>1248</v>
      </c>
      <c r="H8" s="21"/>
      <c r="I8" s="21"/>
      <c r="J8" s="36"/>
      <c r="K8" s="36"/>
      <c r="L8" s="36"/>
      <c r="M8" s="36"/>
      <c r="N8" s="36"/>
      <c r="O8" s="36"/>
      <c r="P8" s="24"/>
      <c r="Q8" s="24"/>
      <c r="R8" s="24"/>
    </row>
    <row r="9" s="4" customFormat="1" ht="75" customHeight="1" spans="1:18">
      <c r="A9" s="21">
        <v>1</v>
      </c>
      <c r="B9" s="23" t="s">
        <v>36</v>
      </c>
      <c r="C9" s="21" t="s">
        <v>27</v>
      </c>
      <c r="D9" s="21" t="s">
        <v>37</v>
      </c>
      <c r="E9" s="21" t="s">
        <v>38</v>
      </c>
      <c r="F9" s="23" t="s">
        <v>39</v>
      </c>
      <c r="G9" s="21">
        <v>1248</v>
      </c>
      <c r="H9" s="23" t="s">
        <v>40</v>
      </c>
      <c r="I9" s="23" t="s">
        <v>41</v>
      </c>
      <c r="J9" s="36"/>
      <c r="K9" s="36">
        <v>1</v>
      </c>
      <c r="L9" s="15">
        <v>0.0085</v>
      </c>
      <c r="M9" s="15">
        <v>0.07</v>
      </c>
      <c r="N9" s="15">
        <v>0.0321</v>
      </c>
      <c r="O9" s="15">
        <v>0.3</v>
      </c>
      <c r="P9" s="21" t="s">
        <v>33</v>
      </c>
      <c r="Q9" s="24" t="s">
        <v>42</v>
      </c>
      <c r="R9" s="24"/>
    </row>
    <row r="10" s="3" customFormat="1" ht="29" customHeight="1" spans="1:18">
      <c r="A10" s="21"/>
      <c r="B10" s="22" t="s">
        <v>43</v>
      </c>
      <c r="C10" s="22"/>
      <c r="D10" s="22"/>
      <c r="E10" s="22"/>
      <c r="F10" s="22"/>
      <c r="G10" s="22">
        <f t="shared" si="0"/>
        <v>308</v>
      </c>
      <c r="H10" s="23"/>
      <c r="I10" s="21"/>
      <c r="J10" s="36"/>
      <c r="K10" s="36"/>
      <c r="L10" s="15"/>
      <c r="M10" s="15"/>
      <c r="N10" s="15"/>
      <c r="O10" s="15"/>
      <c r="P10" s="21"/>
      <c r="Q10" s="21"/>
      <c r="R10" s="39"/>
    </row>
    <row r="11" s="2" customFormat="1" ht="67" customHeight="1" spans="1:18">
      <c r="A11" s="21">
        <v>1</v>
      </c>
      <c r="B11" s="25" t="s">
        <v>44</v>
      </c>
      <c r="C11" s="15" t="s">
        <v>27</v>
      </c>
      <c r="D11" s="15" t="s">
        <v>45</v>
      </c>
      <c r="E11" s="15" t="s">
        <v>46</v>
      </c>
      <c r="F11" s="25" t="s">
        <v>47</v>
      </c>
      <c r="G11" s="21">
        <v>308</v>
      </c>
      <c r="H11" s="25" t="s">
        <v>48</v>
      </c>
      <c r="I11" s="25" t="s">
        <v>49</v>
      </c>
      <c r="J11" s="15">
        <v>1</v>
      </c>
      <c r="K11" s="15">
        <v>11</v>
      </c>
      <c r="L11" s="15">
        <v>0.1</v>
      </c>
      <c r="M11" s="15">
        <v>0.7</v>
      </c>
      <c r="N11" s="15">
        <v>0.5</v>
      </c>
      <c r="O11" s="15">
        <v>3.2</v>
      </c>
      <c r="P11" s="21" t="s">
        <v>50</v>
      </c>
      <c r="Q11" s="16" t="s">
        <v>42</v>
      </c>
      <c r="R11" s="40"/>
    </row>
    <row r="12" s="3" customFormat="1" ht="36" customHeight="1" spans="1:18">
      <c r="A12" s="21"/>
      <c r="B12" s="22" t="s">
        <v>51</v>
      </c>
      <c r="C12" s="22"/>
      <c r="D12" s="22"/>
      <c r="E12" s="22"/>
      <c r="F12" s="22"/>
      <c r="G12" s="22">
        <f>SUM(G13:G16)</f>
        <v>297.4</v>
      </c>
      <c r="H12" s="23"/>
      <c r="I12" s="21"/>
      <c r="J12" s="15"/>
      <c r="K12" s="15"/>
      <c r="L12" s="36"/>
      <c r="M12" s="36"/>
      <c r="N12" s="36"/>
      <c r="O12" s="36"/>
      <c r="P12" s="21"/>
      <c r="Q12" s="21"/>
      <c r="R12" s="39"/>
    </row>
    <row r="13" s="3" customFormat="1" ht="37" customHeight="1" spans="1:18">
      <c r="A13" s="21">
        <v>1</v>
      </c>
      <c r="B13" s="23" t="s">
        <v>52</v>
      </c>
      <c r="C13" s="21" t="s">
        <v>27</v>
      </c>
      <c r="D13" s="21" t="s">
        <v>28</v>
      </c>
      <c r="E13" s="21" t="s">
        <v>53</v>
      </c>
      <c r="F13" s="23" t="s">
        <v>54</v>
      </c>
      <c r="G13" s="21">
        <v>77.4</v>
      </c>
      <c r="H13" s="23" t="s">
        <v>55</v>
      </c>
      <c r="I13" s="23" t="s">
        <v>56</v>
      </c>
      <c r="J13" s="15">
        <v>19</v>
      </c>
      <c r="K13" s="15">
        <v>75</v>
      </c>
      <c r="L13" s="15">
        <v>0.5945</v>
      </c>
      <c r="M13" s="15">
        <v>2.17</v>
      </c>
      <c r="N13" s="15">
        <v>2.0135</v>
      </c>
      <c r="O13" s="15">
        <v>5.81</v>
      </c>
      <c r="P13" s="21" t="s">
        <v>57</v>
      </c>
      <c r="Q13" s="21" t="s">
        <v>57</v>
      </c>
      <c r="R13" s="39"/>
    </row>
    <row r="14" s="3" customFormat="1" ht="111" customHeight="1" spans="1:18">
      <c r="A14" s="21">
        <v>2</v>
      </c>
      <c r="B14" s="23" t="s">
        <v>58</v>
      </c>
      <c r="C14" s="21" t="s">
        <v>27</v>
      </c>
      <c r="D14" s="21" t="s">
        <v>28</v>
      </c>
      <c r="E14" s="21" t="s">
        <v>53</v>
      </c>
      <c r="F14" s="23" t="s">
        <v>59</v>
      </c>
      <c r="G14" s="21">
        <v>40</v>
      </c>
      <c r="H14" s="23" t="s">
        <v>60</v>
      </c>
      <c r="I14" s="23" t="s">
        <v>61</v>
      </c>
      <c r="J14" s="15">
        <v>19</v>
      </c>
      <c r="K14" s="15">
        <v>75</v>
      </c>
      <c r="L14" s="15">
        <v>0.5945</v>
      </c>
      <c r="M14" s="15">
        <v>2.17</v>
      </c>
      <c r="N14" s="15">
        <v>2.0135</v>
      </c>
      <c r="O14" s="15">
        <v>5.81</v>
      </c>
      <c r="P14" s="21" t="s">
        <v>62</v>
      </c>
      <c r="Q14" s="21" t="s">
        <v>63</v>
      </c>
      <c r="R14" s="23"/>
    </row>
    <row r="15" s="2" customFormat="1" ht="73" customHeight="1" spans="1:18">
      <c r="A15" s="21">
        <v>3</v>
      </c>
      <c r="B15" s="23" t="s">
        <v>64</v>
      </c>
      <c r="C15" s="21" t="s">
        <v>27</v>
      </c>
      <c r="D15" s="21" t="s">
        <v>45</v>
      </c>
      <c r="E15" s="21" t="s">
        <v>65</v>
      </c>
      <c r="F15" s="23" t="s">
        <v>66</v>
      </c>
      <c r="G15" s="21">
        <v>125</v>
      </c>
      <c r="H15" s="23" t="s">
        <v>67</v>
      </c>
      <c r="I15" s="23" t="s">
        <v>68</v>
      </c>
      <c r="J15" s="15">
        <v>1</v>
      </c>
      <c r="K15" s="37"/>
      <c r="L15" s="15">
        <v>0.02</v>
      </c>
      <c r="M15" s="15">
        <v>0.05</v>
      </c>
      <c r="N15" s="15">
        <v>0.08</v>
      </c>
      <c r="O15" s="15">
        <v>0.2</v>
      </c>
      <c r="P15" s="21" t="s">
        <v>69</v>
      </c>
      <c r="Q15" s="21" t="s">
        <v>70</v>
      </c>
      <c r="R15" s="14"/>
    </row>
    <row r="16" s="2" customFormat="1" ht="102" customHeight="1" spans="1:18">
      <c r="A16" s="21">
        <v>4</v>
      </c>
      <c r="B16" s="23" t="s">
        <v>71</v>
      </c>
      <c r="C16" s="21" t="s">
        <v>27</v>
      </c>
      <c r="D16" s="21" t="s">
        <v>72</v>
      </c>
      <c r="E16" s="21" t="s">
        <v>73</v>
      </c>
      <c r="F16" s="26" t="s">
        <v>74</v>
      </c>
      <c r="G16" s="21">
        <v>55</v>
      </c>
      <c r="H16" s="23" t="s">
        <v>75</v>
      </c>
      <c r="I16" s="23" t="s">
        <v>76</v>
      </c>
      <c r="J16" s="36">
        <v>2</v>
      </c>
      <c r="K16" s="36">
        <v>1</v>
      </c>
      <c r="L16" s="15">
        <v>0.01</v>
      </c>
      <c r="M16" s="15">
        <v>0.03</v>
      </c>
      <c r="N16" s="15">
        <v>0.04</v>
      </c>
      <c r="O16" s="15">
        <v>0.12</v>
      </c>
      <c r="P16" s="21" t="s">
        <v>33</v>
      </c>
      <c r="Q16" s="21" t="s">
        <v>77</v>
      </c>
      <c r="R16" s="14"/>
    </row>
    <row r="17" s="3" customFormat="1" ht="29" customHeight="1" spans="1:18">
      <c r="A17" s="21"/>
      <c r="B17" s="22" t="s">
        <v>78</v>
      </c>
      <c r="C17" s="22"/>
      <c r="D17" s="22"/>
      <c r="E17" s="22"/>
      <c r="F17" s="22"/>
      <c r="G17" s="22">
        <f>SUM(G18:G18)</f>
        <v>120</v>
      </c>
      <c r="H17" s="23"/>
      <c r="I17" s="21"/>
      <c r="J17" s="15"/>
      <c r="K17" s="36"/>
      <c r="L17" s="36"/>
      <c r="M17" s="36"/>
      <c r="N17" s="36"/>
      <c r="O17" s="36"/>
      <c r="P17" s="21"/>
      <c r="Q17" s="21"/>
      <c r="R17" s="39"/>
    </row>
    <row r="18" s="3" customFormat="1" ht="54" customHeight="1" spans="1:18">
      <c r="A18" s="21">
        <v>1</v>
      </c>
      <c r="B18" s="23" t="s">
        <v>79</v>
      </c>
      <c r="C18" s="21" t="s">
        <v>27</v>
      </c>
      <c r="D18" s="21" t="s">
        <v>80</v>
      </c>
      <c r="E18" s="21" t="s">
        <v>81</v>
      </c>
      <c r="F18" s="27" t="s">
        <v>82</v>
      </c>
      <c r="G18" s="21">
        <v>120</v>
      </c>
      <c r="H18" s="23" t="s">
        <v>83</v>
      </c>
      <c r="I18" s="23" t="s">
        <v>84</v>
      </c>
      <c r="J18" s="14">
        <v>1</v>
      </c>
      <c r="K18" s="14"/>
      <c r="L18" s="14">
        <v>0.01</v>
      </c>
      <c r="M18" s="14">
        <v>0.02</v>
      </c>
      <c r="N18" s="14">
        <v>0.05</v>
      </c>
      <c r="O18" s="14">
        <v>0.1</v>
      </c>
      <c r="P18" s="21" t="s">
        <v>33</v>
      </c>
      <c r="Q18" s="21" t="s">
        <v>85</v>
      </c>
      <c r="R18" s="23"/>
    </row>
    <row r="19" s="3" customFormat="1" ht="34" customHeight="1" spans="1:18">
      <c r="A19" s="21"/>
      <c r="B19" s="22" t="s">
        <v>86</v>
      </c>
      <c r="C19" s="22"/>
      <c r="D19" s="22"/>
      <c r="E19" s="22"/>
      <c r="F19" s="22"/>
      <c r="G19" s="22">
        <f>SUM(G20:G21)</f>
        <v>170.36</v>
      </c>
      <c r="H19" s="23"/>
      <c r="I19" s="21"/>
      <c r="J19" s="14"/>
      <c r="K19" s="14"/>
      <c r="L19" s="14"/>
      <c r="M19" s="14"/>
      <c r="N19" s="14"/>
      <c r="O19" s="14"/>
      <c r="P19" s="21"/>
      <c r="Q19" s="24"/>
      <c r="R19" s="24"/>
    </row>
    <row r="20" s="3" customFormat="1" ht="171" customHeight="1" spans="1:18">
      <c r="A20" s="21">
        <v>1</v>
      </c>
      <c r="B20" s="23" t="s">
        <v>87</v>
      </c>
      <c r="C20" s="21" t="s">
        <v>27</v>
      </c>
      <c r="D20" s="21" t="s">
        <v>28</v>
      </c>
      <c r="E20" s="21" t="s">
        <v>29</v>
      </c>
      <c r="F20" s="23" t="s">
        <v>88</v>
      </c>
      <c r="G20" s="21">
        <v>60.36</v>
      </c>
      <c r="H20" s="23" t="s">
        <v>89</v>
      </c>
      <c r="I20" s="23" t="s">
        <v>89</v>
      </c>
      <c r="J20" s="15">
        <v>19</v>
      </c>
      <c r="K20" s="15">
        <v>75</v>
      </c>
      <c r="L20" s="15">
        <v>0.5945</v>
      </c>
      <c r="M20" s="15">
        <v>2.17</v>
      </c>
      <c r="N20" s="15">
        <v>2.0135</v>
      </c>
      <c r="O20" s="15">
        <v>5.81</v>
      </c>
      <c r="P20" s="21" t="s">
        <v>90</v>
      </c>
      <c r="Q20" s="21" t="s">
        <v>91</v>
      </c>
      <c r="R20" s="39"/>
    </row>
    <row r="21" s="3" customFormat="1" ht="57" customHeight="1" spans="1:18">
      <c r="A21" s="21">
        <v>2</v>
      </c>
      <c r="B21" s="23" t="s">
        <v>92</v>
      </c>
      <c r="C21" s="21" t="s">
        <v>27</v>
      </c>
      <c r="D21" s="21" t="s">
        <v>28</v>
      </c>
      <c r="E21" s="21" t="s">
        <v>53</v>
      </c>
      <c r="F21" s="23" t="s">
        <v>93</v>
      </c>
      <c r="G21" s="21">
        <v>110</v>
      </c>
      <c r="H21" s="23" t="s">
        <v>94</v>
      </c>
      <c r="I21" s="23" t="s">
        <v>94</v>
      </c>
      <c r="J21" s="15">
        <v>19</v>
      </c>
      <c r="K21" s="15">
        <v>75</v>
      </c>
      <c r="L21" s="15">
        <v>0.5945</v>
      </c>
      <c r="M21" s="15">
        <v>2.17</v>
      </c>
      <c r="N21" s="15">
        <v>2.0135</v>
      </c>
      <c r="O21" s="15">
        <v>5.81</v>
      </c>
      <c r="P21" s="21" t="s">
        <v>57</v>
      </c>
      <c r="Q21" s="21" t="s">
        <v>57</v>
      </c>
      <c r="R21" s="39"/>
    </row>
    <row r="22" s="3" customFormat="1" ht="30" customHeight="1" spans="1:18">
      <c r="A22" s="21"/>
      <c r="B22" s="22" t="s">
        <v>95</v>
      </c>
      <c r="C22" s="22"/>
      <c r="D22" s="22"/>
      <c r="E22" s="22"/>
      <c r="F22" s="22"/>
      <c r="G22" s="22">
        <f>G23+G26+G28</f>
        <v>1042.24</v>
      </c>
      <c r="H22" s="28"/>
      <c r="I22" s="23"/>
      <c r="J22" s="14"/>
      <c r="K22" s="14"/>
      <c r="L22" s="14"/>
      <c r="M22" s="14"/>
      <c r="N22" s="14"/>
      <c r="O22" s="14"/>
      <c r="P22" s="24"/>
      <c r="Q22" s="24"/>
      <c r="R22" s="39"/>
    </row>
    <row r="23" s="3" customFormat="1" ht="30" customHeight="1" spans="1:18">
      <c r="A23" s="21"/>
      <c r="B23" s="22" t="s">
        <v>96</v>
      </c>
      <c r="C23" s="22"/>
      <c r="D23" s="22"/>
      <c r="E23" s="22"/>
      <c r="F23" s="22"/>
      <c r="G23" s="22">
        <f>SUM(G24:G25)</f>
        <v>162.24</v>
      </c>
      <c r="H23" s="28"/>
      <c r="I23" s="23"/>
      <c r="J23" s="14"/>
      <c r="K23" s="14"/>
      <c r="L23" s="14"/>
      <c r="M23" s="14"/>
      <c r="N23" s="14"/>
      <c r="O23" s="14"/>
      <c r="P23" s="24"/>
      <c r="Q23" s="24"/>
      <c r="R23" s="39"/>
    </row>
    <row r="24" s="5" customFormat="1" ht="55" customHeight="1" spans="1:18">
      <c r="A24" s="21">
        <v>1</v>
      </c>
      <c r="B24" s="23" t="s">
        <v>97</v>
      </c>
      <c r="C24" s="21" t="s">
        <v>27</v>
      </c>
      <c r="D24" s="21" t="s">
        <v>98</v>
      </c>
      <c r="E24" s="21" t="s">
        <v>99</v>
      </c>
      <c r="F24" s="29" t="s">
        <v>100</v>
      </c>
      <c r="G24" s="21">
        <v>97.24</v>
      </c>
      <c r="H24" s="23" t="s">
        <v>101</v>
      </c>
      <c r="I24" s="23" t="s">
        <v>101</v>
      </c>
      <c r="J24" s="14"/>
      <c r="K24" s="14">
        <v>1</v>
      </c>
      <c r="L24" s="14">
        <v>0.0171</v>
      </c>
      <c r="M24" s="14">
        <v>0.1</v>
      </c>
      <c r="N24" s="14">
        <v>0.0749</v>
      </c>
      <c r="O24" s="14">
        <v>0.4</v>
      </c>
      <c r="P24" s="21" t="s">
        <v>102</v>
      </c>
      <c r="Q24" s="21" t="s">
        <v>103</v>
      </c>
      <c r="R24" s="41"/>
    </row>
    <row r="25" s="5" customFormat="1" ht="49" customHeight="1" spans="1:18">
      <c r="A25" s="21">
        <v>2</v>
      </c>
      <c r="B25" s="23" t="s">
        <v>104</v>
      </c>
      <c r="C25" s="21" t="s">
        <v>27</v>
      </c>
      <c r="D25" s="21" t="s">
        <v>28</v>
      </c>
      <c r="E25" s="21" t="s">
        <v>105</v>
      </c>
      <c r="F25" s="26" t="s">
        <v>106</v>
      </c>
      <c r="G25" s="21">
        <v>65</v>
      </c>
      <c r="H25" s="23" t="s">
        <v>107</v>
      </c>
      <c r="I25" s="23" t="s">
        <v>108</v>
      </c>
      <c r="J25" s="14"/>
      <c r="K25" s="14">
        <v>1</v>
      </c>
      <c r="L25" s="14">
        <v>0.0034</v>
      </c>
      <c r="M25" s="14">
        <v>0.06</v>
      </c>
      <c r="N25" s="14">
        <v>0.0138</v>
      </c>
      <c r="O25" s="14">
        <v>0.29</v>
      </c>
      <c r="P25" s="21" t="s">
        <v>102</v>
      </c>
      <c r="Q25" s="21" t="s">
        <v>109</v>
      </c>
      <c r="R25" s="38"/>
    </row>
    <row r="26" s="3" customFormat="1" ht="30" customHeight="1" spans="1:18">
      <c r="A26" s="21"/>
      <c r="B26" s="22" t="s">
        <v>110</v>
      </c>
      <c r="C26" s="22"/>
      <c r="D26" s="22"/>
      <c r="E26" s="22"/>
      <c r="F26" s="22"/>
      <c r="G26" s="22">
        <f>SUM(G27:G27)</f>
        <v>500</v>
      </c>
      <c r="H26" s="28"/>
      <c r="I26" s="23"/>
      <c r="J26" s="14"/>
      <c r="K26" s="14"/>
      <c r="L26" s="14"/>
      <c r="M26" s="14"/>
      <c r="N26" s="14"/>
      <c r="O26" s="14"/>
      <c r="P26" s="24"/>
      <c r="Q26" s="24"/>
      <c r="R26" s="39"/>
    </row>
    <row r="27" s="4" customFormat="1" ht="77" customHeight="1" spans="1:18">
      <c r="A27" s="21">
        <v>1</v>
      </c>
      <c r="B27" s="23" t="s">
        <v>111</v>
      </c>
      <c r="C27" s="21" t="s">
        <v>27</v>
      </c>
      <c r="D27" s="21" t="s">
        <v>80</v>
      </c>
      <c r="E27" s="21" t="s">
        <v>112</v>
      </c>
      <c r="F27" s="23" t="s">
        <v>113</v>
      </c>
      <c r="G27" s="21">
        <v>500</v>
      </c>
      <c r="H27" s="23" t="s">
        <v>114</v>
      </c>
      <c r="I27" s="23" t="s">
        <v>115</v>
      </c>
      <c r="J27" s="14"/>
      <c r="K27" s="14">
        <v>1</v>
      </c>
      <c r="L27" s="14">
        <v>0.0026</v>
      </c>
      <c r="M27" s="14">
        <v>0.05</v>
      </c>
      <c r="N27" s="14">
        <v>0.0112</v>
      </c>
      <c r="O27" s="14">
        <v>0.26</v>
      </c>
      <c r="P27" s="21" t="s">
        <v>33</v>
      </c>
      <c r="Q27" s="21" t="s">
        <v>116</v>
      </c>
      <c r="R27" s="21"/>
    </row>
    <row r="28" s="3" customFormat="1" ht="30" customHeight="1" spans="1:18">
      <c r="A28" s="21"/>
      <c r="B28" s="22" t="s">
        <v>117</v>
      </c>
      <c r="C28" s="22"/>
      <c r="D28" s="22"/>
      <c r="E28" s="22"/>
      <c r="F28" s="22"/>
      <c r="G28" s="22">
        <f>SUM(G29:G30)</f>
        <v>380</v>
      </c>
      <c r="H28" s="28"/>
      <c r="I28" s="23"/>
      <c r="J28" s="14"/>
      <c r="K28" s="14"/>
      <c r="L28" s="14"/>
      <c r="M28" s="14"/>
      <c r="N28" s="14"/>
      <c r="O28" s="14"/>
      <c r="P28" s="24"/>
      <c r="Q28" s="24"/>
      <c r="R28" s="39"/>
    </row>
    <row r="29" s="4" customFormat="1" ht="47" customHeight="1" spans="1:18">
      <c r="A29" s="21">
        <v>1</v>
      </c>
      <c r="B29" s="23" t="s">
        <v>118</v>
      </c>
      <c r="C29" s="21" t="s">
        <v>27</v>
      </c>
      <c r="D29" s="21" t="s">
        <v>119</v>
      </c>
      <c r="E29" s="21" t="s">
        <v>120</v>
      </c>
      <c r="F29" s="23" t="s">
        <v>121</v>
      </c>
      <c r="G29" s="21">
        <v>360</v>
      </c>
      <c r="H29" s="23" t="s">
        <v>122</v>
      </c>
      <c r="I29" s="23" t="s">
        <v>122</v>
      </c>
      <c r="J29" s="14">
        <v>1</v>
      </c>
      <c r="K29" s="14">
        <v>6</v>
      </c>
      <c r="L29" s="14">
        <v>0.09</v>
      </c>
      <c r="M29" s="14">
        <v>0.4</v>
      </c>
      <c r="N29" s="14">
        <v>0.4</v>
      </c>
      <c r="O29" s="14">
        <v>1.8</v>
      </c>
      <c r="P29" s="21" t="s">
        <v>69</v>
      </c>
      <c r="Q29" s="21" t="s">
        <v>120</v>
      </c>
      <c r="R29" s="21"/>
    </row>
    <row r="30" s="4" customFormat="1" ht="44" customHeight="1" spans="1:18">
      <c r="A30" s="21">
        <v>2</v>
      </c>
      <c r="B30" s="23" t="s">
        <v>123</v>
      </c>
      <c r="C30" s="21" t="s">
        <v>27</v>
      </c>
      <c r="D30" s="21" t="s">
        <v>28</v>
      </c>
      <c r="E30" s="21" t="s">
        <v>124</v>
      </c>
      <c r="F30" s="23" t="s">
        <v>125</v>
      </c>
      <c r="G30" s="21">
        <v>20</v>
      </c>
      <c r="H30" s="23" t="s">
        <v>126</v>
      </c>
      <c r="I30" s="23" t="s">
        <v>127</v>
      </c>
      <c r="J30" s="15">
        <v>5</v>
      </c>
      <c r="K30" s="15"/>
      <c r="L30" s="15">
        <v>0.0048</v>
      </c>
      <c r="M30" s="38"/>
      <c r="N30" s="15">
        <v>0.015</v>
      </c>
      <c r="O30" s="14"/>
      <c r="P30" s="21" t="s">
        <v>128</v>
      </c>
      <c r="Q30" s="21" t="s">
        <v>128</v>
      </c>
      <c r="R30" s="21"/>
    </row>
  </sheetData>
  <sheetProtection sheet="1" objects="1"/>
  <autoFilter ref="A3:R30">
    <extLst/>
  </autoFilter>
  <mergeCells count="27">
    <mergeCell ref="A1:R1"/>
    <mergeCell ref="H2:O2"/>
    <mergeCell ref="J3:K3"/>
    <mergeCell ref="L3:M3"/>
    <mergeCell ref="N3:O3"/>
    <mergeCell ref="B4:F4"/>
    <mergeCell ref="B5:F5"/>
    <mergeCell ref="B6:F6"/>
    <mergeCell ref="B8:F8"/>
    <mergeCell ref="B10:F10"/>
    <mergeCell ref="B12:F12"/>
    <mergeCell ref="B17:F17"/>
    <mergeCell ref="B19:F19"/>
    <mergeCell ref="B22:F22"/>
    <mergeCell ref="B23:F23"/>
    <mergeCell ref="B26:F26"/>
    <mergeCell ref="B28:F28"/>
    <mergeCell ref="A2:A3"/>
    <mergeCell ref="B2:B3"/>
    <mergeCell ref="C2:C3"/>
    <mergeCell ref="D2:D3"/>
    <mergeCell ref="E2:E3"/>
    <mergeCell ref="F2:F3"/>
    <mergeCell ref="G2:G3"/>
    <mergeCell ref="P2:P3"/>
    <mergeCell ref="Q2:Q3"/>
    <mergeCell ref="R2:R3"/>
  </mergeCells>
  <pageMargins left="0.472222222222222" right="0.511805555555556" top="1" bottom="0.629861111111111" header="0.5" footer="0.5"/>
  <pageSetup paperSize="8" scale="6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中央一批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哦哦</cp:lastModifiedBy>
  <dcterms:created xsi:type="dcterms:W3CDTF">2023-12-19T11:08:00Z</dcterms:created>
  <dcterms:modified xsi:type="dcterms:W3CDTF">2024-03-18T07:22:30Z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79AC5E896624444EBC00772FB324DAEF_11</vt:lpwstr>
  </property>
  <property fmtid="{D5CDD505-2E9C-101B-9397-08002B2CF9AE}" pid="3" name="KSOProductBuildVer">
    <vt:lpwstr>2052-12.1.0.16388</vt:lpwstr>
  </property>
</Properties>
</file>