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5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<sst xmlns="http://schemas.openxmlformats.org/spreadsheetml/2006/main" count="86" uniqueCount="56">
  <si>
    <t>永正镇2023年耕地状况平衡表</t>
  </si>
  <si>
    <t>表号：</t>
  </si>
  <si>
    <t>农年基5表</t>
  </si>
  <si>
    <t>制定机关：</t>
  </si>
  <si>
    <t>甘肃省统计局</t>
  </si>
  <si>
    <t xml:space="preserve">  上报单位：</t>
  </si>
  <si>
    <t>2023 年度</t>
  </si>
  <si>
    <t>批准 文号：</t>
  </si>
  <si>
    <t>国统字（2023）88号</t>
  </si>
  <si>
    <t>有效期至：</t>
  </si>
  <si>
    <t>指标名称</t>
  </si>
  <si>
    <t>单位</t>
  </si>
  <si>
    <t>合计</t>
  </si>
  <si>
    <t>刘堡子</t>
  </si>
  <si>
    <t>王沟圈</t>
  </si>
  <si>
    <t>纪村村</t>
  </si>
  <si>
    <t>东龙头</t>
  </si>
  <si>
    <t>上官庄</t>
  </si>
  <si>
    <t>路里村</t>
  </si>
  <si>
    <t>友好村</t>
  </si>
  <si>
    <t>堡住村</t>
  </si>
  <si>
    <t>南住村</t>
  </si>
  <si>
    <t>佛堂村</t>
  </si>
  <si>
    <t>一、年初实际经营的耕地面积</t>
  </si>
  <si>
    <t>亩</t>
  </si>
  <si>
    <t xml:space="preserve">  1.确权（承包）的耕地面积</t>
  </si>
  <si>
    <t xml:space="preserve">  2.确权耕地中用于非种植业的面积</t>
  </si>
  <si>
    <t xml:space="preserve">        （1）果园面积</t>
  </si>
  <si>
    <t xml:space="preserve">        （2）育苗面积</t>
  </si>
  <si>
    <t xml:space="preserve">        （3）林地面积</t>
  </si>
  <si>
    <t xml:space="preserve">        （4）种草面积</t>
  </si>
  <si>
    <t xml:space="preserve">        （5）畜禽及水产养殖面积</t>
  </si>
  <si>
    <t xml:space="preserve">        （6）撂荒面积</t>
  </si>
  <si>
    <t xml:space="preserve">        （7）其它面积</t>
  </si>
  <si>
    <t xml:space="preserve">  3.非确权耕地面积（种植业）</t>
  </si>
  <si>
    <t>二、当年增加的经营耕地面积</t>
  </si>
  <si>
    <t xml:space="preserve">  1.新开荒地面积</t>
  </si>
  <si>
    <t xml:space="preserve">  2.治河造田面积</t>
  </si>
  <si>
    <t xml:space="preserve">  3.庄基还田面积</t>
  </si>
  <si>
    <t xml:space="preserve">  4.林草地返耕面积</t>
  </si>
  <si>
    <t xml:space="preserve">  5.园地改为耕地面积</t>
  </si>
  <si>
    <t>果园</t>
  </si>
  <si>
    <t xml:space="preserve">  6.高标准农田政治增加耕地</t>
  </si>
  <si>
    <t xml:space="preserve">  7.其它</t>
  </si>
  <si>
    <t>三、当年减少的经营耕地面积</t>
  </si>
  <si>
    <t xml:space="preserve">  1.国家基建占地</t>
  </si>
  <si>
    <t xml:space="preserve">  2.乡村基建占地</t>
  </si>
  <si>
    <t xml:space="preserve">  3.村民庄基占地</t>
  </si>
  <si>
    <t xml:space="preserve">  4.因灾废弃</t>
  </si>
  <si>
    <t xml:space="preserve">  5.还林还牧</t>
  </si>
  <si>
    <t xml:space="preserve">  6.其它</t>
  </si>
  <si>
    <t>四、年末实际经营耕地面积（种植业）</t>
  </si>
  <si>
    <t xml:space="preserve">  其中：高标准农田 </t>
  </si>
  <si>
    <t xml:space="preserve">  1.水田</t>
  </si>
  <si>
    <t xml:space="preserve">  2.旱地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</si>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</sst>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9"/>
      <name val="Arial"/>
      <charset val="0"/>
    </font>
    <font>
      <sz val="10"/>
      <name val="Arial"/>
      <charset val="0"/>
    </font>
    <font>
      <b/>
      <sz val="16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49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>
      <alignment horizontal="distributed" vertical="center" wrapText="1"/>
    </xf>
    <xf numFmtId="0" fontId="10" fillId="0" borderId="0" xfId="0" applyFont="1" applyFill="1" applyBorder="1" applyAlignment="1">
      <alignment horizontal="left" vertical="center" wrapText="1"/>
    </xf>
    <xf numFmtId="57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abSelected="1" workbookViewId="0">
      <selection activeCell="A1" sqref="A1:M2"/>
    </sheetView>
  </sheetViews>
  <sheetFormatPr defaultColWidth="9.125" defaultRowHeight="17.1" customHeight="1"/>
  <cols>
    <col min="1" max="1" width="30.875" style="4" customWidth="1"/>
    <col min="2" max="2" width="5.23333333333333" style="1" customWidth="1"/>
    <col min="3" max="3" width="10.125" style="1" customWidth="1"/>
    <col min="4" max="13" width="8.625" style="4" customWidth="1"/>
    <col min="14" max="14" width="13" style="4" customWidth="1"/>
    <col min="15" max="229" width="3.425" style="4" customWidth="1"/>
    <col min="230" max="16384" width="9.125" style="4"/>
  </cols>
  <sheetData>
    <row r="1" s="1" customFormat="1" ht="12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2" customHeight="1" spans="1:1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16" customHeight="1" spans="1:13">
      <c r="A3" s="6"/>
      <c r="B3" s="6"/>
      <c r="C3" s="6"/>
      <c r="D3" s="6"/>
      <c r="E3" s="6"/>
      <c r="F3" s="6"/>
      <c r="G3" s="6"/>
      <c r="H3" s="6"/>
      <c r="I3" s="6"/>
      <c r="J3" s="20" t="s">
        <v>1</v>
      </c>
      <c r="K3" s="20"/>
      <c r="L3" s="21" t="s">
        <v>2</v>
      </c>
      <c r="M3" s="21"/>
    </row>
    <row r="4" s="1" customFormat="1" ht="16" customHeight="1" spans="1:13">
      <c r="A4" s="6"/>
      <c r="B4" s="6"/>
      <c r="C4" s="6"/>
      <c r="D4" s="6"/>
      <c r="E4" s="6"/>
      <c r="F4" s="6"/>
      <c r="G4" s="6"/>
      <c r="H4" s="6"/>
      <c r="I4" s="6"/>
      <c r="J4" s="20" t="s">
        <v>3</v>
      </c>
      <c r="K4" s="20"/>
      <c r="L4" s="21" t="s">
        <v>4</v>
      </c>
      <c r="M4" s="21"/>
    </row>
    <row r="5" s="1" customFormat="1" ht="16" customHeight="1" spans="1:13">
      <c r="A5" s="7" t="s">
        <v>5</v>
      </c>
      <c r="B5" s="6"/>
      <c r="C5" s="6"/>
      <c r="D5" s="6"/>
      <c r="E5" s="8" t="s">
        <v>6</v>
      </c>
      <c r="F5" s="8"/>
      <c r="G5" s="9"/>
      <c r="H5" s="6"/>
      <c r="I5" s="6"/>
      <c r="J5" s="20" t="s">
        <v>7</v>
      </c>
      <c r="K5" s="20"/>
      <c r="L5" s="21" t="s">
        <v>8</v>
      </c>
      <c r="M5" s="21"/>
    </row>
    <row r="6" s="1" customFormat="1" ht="16" customHeight="1" spans="1:13">
      <c r="A6" s="7"/>
      <c r="B6" s="6"/>
      <c r="C6" s="6"/>
      <c r="D6" s="6"/>
      <c r="E6" s="8"/>
      <c r="F6" s="8"/>
      <c r="G6" s="9"/>
      <c r="H6" s="6"/>
      <c r="I6" s="6"/>
      <c r="J6" s="20" t="s">
        <v>9</v>
      </c>
      <c r="K6" s="20"/>
      <c r="L6" s="22">
        <v>45444</v>
      </c>
      <c r="M6" s="23"/>
    </row>
    <row r="7" s="2" customFormat="1" ht="16" customHeight="1" spans="1:13">
      <c r="A7" s="10" t="s">
        <v>10</v>
      </c>
      <c r="B7" s="10" t="s">
        <v>11</v>
      </c>
      <c r="C7" s="10" t="s">
        <v>12</v>
      </c>
      <c r="D7" s="11" t="s">
        <v>13</v>
      </c>
      <c r="E7" s="11" t="s">
        <v>14</v>
      </c>
      <c r="F7" s="11" t="s">
        <v>15</v>
      </c>
      <c r="G7" s="11" t="s">
        <v>16</v>
      </c>
      <c r="H7" s="11" t="s">
        <v>17</v>
      </c>
      <c r="I7" s="11" t="s">
        <v>18</v>
      </c>
      <c r="J7" s="11" t="s">
        <v>19</v>
      </c>
      <c r="K7" s="11" t="s">
        <v>20</v>
      </c>
      <c r="L7" s="11" t="s">
        <v>21</v>
      </c>
      <c r="M7" s="11" t="s">
        <v>22</v>
      </c>
    </row>
    <row r="8" s="3" customFormat="1" ht="16" customHeight="1" spans="1:13">
      <c r="A8" s="12" t="s">
        <v>23</v>
      </c>
      <c r="B8" s="13" t="s">
        <v>24</v>
      </c>
      <c r="C8" s="14">
        <f t="shared" ref="C8:C26" si="0">SUM(D8:M8)</f>
        <v>32233.6</v>
      </c>
      <c r="D8" s="14">
        <f>D9-D10+D18</f>
        <v>3664</v>
      </c>
      <c r="E8" s="14">
        <f t="shared" ref="E8:M8" si="1">E9-E10+E18</f>
        <v>2928.2</v>
      </c>
      <c r="F8" s="14">
        <f t="shared" si="1"/>
        <v>3350.9</v>
      </c>
      <c r="G8" s="14">
        <f t="shared" si="1"/>
        <v>2406.5</v>
      </c>
      <c r="H8" s="14">
        <f t="shared" si="1"/>
        <v>2291.8</v>
      </c>
      <c r="I8" s="14">
        <f t="shared" si="1"/>
        <v>2172.3</v>
      </c>
      <c r="J8" s="14">
        <f t="shared" si="1"/>
        <v>2683.9</v>
      </c>
      <c r="K8" s="14">
        <f t="shared" si="1"/>
        <v>2194</v>
      </c>
      <c r="L8" s="14">
        <f t="shared" si="1"/>
        <v>5852.3</v>
      </c>
      <c r="M8" s="14">
        <f t="shared" si="1"/>
        <v>4689.7</v>
      </c>
    </row>
    <row r="9" s="3" customFormat="1" ht="16" customHeight="1" spans="1:13">
      <c r="A9" s="12" t="s">
        <v>25</v>
      </c>
      <c r="B9" s="13" t="s">
        <v>24</v>
      </c>
      <c r="C9" s="14">
        <f t="shared" si="0"/>
        <v>54774</v>
      </c>
      <c r="D9" s="14">
        <v>5600</v>
      </c>
      <c r="E9" s="14">
        <v>4200</v>
      </c>
      <c r="F9" s="14">
        <v>3819</v>
      </c>
      <c r="G9" s="14">
        <v>4300</v>
      </c>
      <c r="H9" s="14">
        <v>7900</v>
      </c>
      <c r="I9" s="14">
        <v>3010</v>
      </c>
      <c r="J9" s="14">
        <v>3800</v>
      </c>
      <c r="K9" s="14">
        <v>6745</v>
      </c>
      <c r="L9" s="14">
        <v>8500</v>
      </c>
      <c r="M9" s="14">
        <v>6900</v>
      </c>
    </row>
    <row r="10" s="3" customFormat="1" ht="16" customHeight="1" spans="1:13">
      <c r="A10" s="12" t="s">
        <v>26</v>
      </c>
      <c r="B10" s="13" t="s">
        <v>24</v>
      </c>
      <c r="C10" s="14">
        <f t="shared" si="0"/>
        <v>22540.4</v>
      </c>
      <c r="D10" s="14">
        <f>D11+D12+D13+D14+D15+D16+D17</f>
        <v>1936</v>
      </c>
      <c r="E10" s="14">
        <f t="shared" ref="E10:M10" si="2">E11+E12+E13+E14+E15+E16+E17</f>
        <v>1271.8</v>
      </c>
      <c r="F10" s="14">
        <f t="shared" si="2"/>
        <v>468.1</v>
      </c>
      <c r="G10" s="14">
        <f t="shared" si="2"/>
        <v>1893.5</v>
      </c>
      <c r="H10" s="14">
        <f t="shared" si="2"/>
        <v>5608.2</v>
      </c>
      <c r="I10" s="14">
        <f t="shared" si="2"/>
        <v>837.7</v>
      </c>
      <c r="J10" s="14">
        <f t="shared" si="2"/>
        <v>1116.1</v>
      </c>
      <c r="K10" s="14">
        <f t="shared" si="2"/>
        <v>4551</v>
      </c>
      <c r="L10" s="14">
        <f t="shared" si="2"/>
        <v>2647.7</v>
      </c>
      <c r="M10" s="14">
        <f t="shared" si="2"/>
        <v>2210.3</v>
      </c>
    </row>
    <row r="11" s="3" customFormat="1" ht="16" customHeight="1" spans="1:13">
      <c r="A11" s="12" t="s">
        <v>27</v>
      </c>
      <c r="B11" s="13" t="s">
        <v>24</v>
      </c>
      <c r="C11" s="14">
        <f t="shared" si="0"/>
        <v>12315.9</v>
      </c>
      <c r="D11" s="15">
        <v>569</v>
      </c>
      <c r="E11" s="15">
        <v>964</v>
      </c>
      <c r="F11" s="15">
        <v>396</v>
      </c>
      <c r="G11" s="15">
        <v>1475.1</v>
      </c>
      <c r="H11" s="15">
        <v>3310.4</v>
      </c>
      <c r="I11" s="15">
        <v>383.3</v>
      </c>
      <c r="J11" s="15">
        <v>763</v>
      </c>
      <c r="K11" s="15">
        <v>3184</v>
      </c>
      <c r="L11" s="15">
        <v>1106.1</v>
      </c>
      <c r="M11" s="15">
        <v>165</v>
      </c>
    </row>
    <row r="12" s="3" customFormat="1" ht="16" customHeight="1" spans="1:13">
      <c r="A12" s="12" t="s">
        <v>28</v>
      </c>
      <c r="B12" s="13" t="s">
        <v>24</v>
      </c>
      <c r="C12" s="14">
        <f t="shared" si="0"/>
        <v>1430.5</v>
      </c>
      <c r="D12" s="15">
        <v>127</v>
      </c>
      <c r="E12" s="15">
        <v>145.8</v>
      </c>
      <c r="F12" s="15">
        <v>46.7</v>
      </c>
      <c r="G12" s="15">
        <v>220.4</v>
      </c>
      <c r="H12" s="15">
        <v>25.5</v>
      </c>
      <c r="I12" s="15">
        <v>14.3</v>
      </c>
      <c r="J12" s="15">
        <v>148.8</v>
      </c>
      <c r="K12" s="15">
        <v>269.9</v>
      </c>
      <c r="L12" s="15">
        <v>172.4</v>
      </c>
      <c r="M12" s="15">
        <v>259.7</v>
      </c>
    </row>
    <row r="13" s="3" customFormat="1" ht="16" customHeight="1" spans="1:13">
      <c r="A13" s="12" t="s">
        <v>29</v>
      </c>
      <c r="B13" s="13" t="s">
        <v>24</v>
      </c>
      <c r="C13" s="14">
        <f t="shared" si="0"/>
        <v>7531.3</v>
      </c>
      <c r="D13" s="15">
        <v>1200</v>
      </c>
      <c r="E13" s="15">
        <v>0</v>
      </c>
      <c r="F13" s="15">
        <v>25.4</v>
      </c>
      <c r="G13" s="15">
        <v>0</v>
      </c>
      <c r="H13" s="15">
        <v>2248.3</v>
      </c>
      <c r="I13" s="15">
        <v>313.1</v>
      </c>
      <c r="J13" s="15">
        <v>59.3</v>
      </c>
      <c r="K13" s="15">
        <v>543.4</v>
      </c>
      <c r="L13" s="15">
        <v>1368.2</v>
      </c>
      <c r="M13" s="15">
        <v>1773.6</v>
      </c>
    </row>
    <row r="14" s="3" customFormat="1" ht="16" customHeight="1" spans="1:13">
      <c r="A14" s="12" t="s">
        <v>30</v>
      </c>
      <c r="B14" s="13" t="s">
        <v>24</v>
      </c>
      <c r="C14" s="14">
        <f t="shared" si="0"/>
        <v>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="3" customFormat="1" ht="16" customHeight="1" spans="1:13">
      <c r="A15" s="12" t="s">
        <v>31</v>
      </c>
      <c r="B15" s="13" t="s">
        <v>24</v>
      </c>
      <c r="C15" s="14">
        <f t="shared" si="0"/>
        <v>305.7</v>
      </c>
      <c r="D15" s="15">
        <v>0</v>
      </c>
      <c r="E15" s="15">
        <v>52</v>
      </c>
      <c r="F15" s="15">
        <v>0</v>
      </c>
      <c r="G15" s="15">
        <v>45</v>
      </c>
      <c r="H15" s="15">
        <v>18</v>
      </c>
      <c r="I15" s="15">
        <v>7</v>
      </c>
      <c r="J15" s="15">
        <v>5</v>
      </c>
      <c r="K15" s="15">
        <v>178.7</v>
      </c>
      <c r="L15" s="15">
        <v>0</v>
      </c>
      <c r="M15" s="15">
        <v>0</v>
      </c>
    </row>
    <row r="16" s="3" customFormat="1" ht="16" customHeight="1" spans="1:13">
      <c r="A16" s="12" t="s">
        <v>32</v>
      </c>
      <c r="B16" s="13" t="s">
        <v>24</v>
      </c>
      <c r="C16" s="14">
        <f t="shared" si="0"/>
        <v>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="3" customFormat="1" ht="16" customHeight="1" spans="1:13">
      <c r="A17" s="12" t="s">
        <v>33</v>
      </c>
      <c r="B17" s="13" t="s">
        <v>24</v>
      </c>
      <c r="C17" s="14">
        <f t="shared" si="0"/>
        <v>957</v>
      </c>
      <c r="D17" s="15">
        <v>40</v>
      </c>
      <c r="E17" s="15">
        <v>110</v>
      </c>
      <c r="F17" s="15">
        <v>0</v>
      </c>
      <c r="G17" s="15">
        <v>153</v>
      </c>
      <c r="H17" s="15">
        <v>6</v>
      </c>
      <c r="I17" s="15">
        <v>120</v>
      </c>
      <c r="J17" s="15">
        <v>140</v>
      </c>
      <c r="K17" s="15">
        <v>375</v>
      </c>
      <c r="L17" s="15">
        <v>1</v>
      </c>
      <c r="M17" s="15">
        <v>12</v>
      </c>
    </row>
    <row r="18" s="3" customFormat="1" ht="16" customHeight="1" spans="1:13">
      <c r="A18" s="12" t="s">
        <v>34</v>
      </c>
      <c r="B18" s="13" t="s">
        <v>24</v>
      </c>
      <c r="C18" s="14">
        <f t="shared" si="0"/>
        <v>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="3" customFormat="1" ht="16" customHeight="1" spans="1:13">
      <c r="A19" s="12" t="s">
        <v>35</v>
      </c>
      <c r="B19" s="13" t="s">
        <v>24</v>
      </c>
      <c r="C19" s="14">
        <f t="shared" si="0"/>
        <v>204.7</v>
      </c>
      <c r="D19" s="14">
        <f>SUM(D20:D26)</f>
        <v>12.4</v>
      </c>
      <c r="E19" s="14">
        <f t="shared" ref="E19:M19" si="3">SUM(E20:E26)</f>
        <v>0.2</v>
      </c>
      <c r="F19" s="14">
        <f t="shared" si="3"/>
        <v>0.4</v>
      </c>
      <c r="G19" s="14">
        <f t="shared" si="3"/>
        <v>58.3</v>
      </c>
      <c r="H19" s="14">
        <f t="shared" si="3"/>
        <v>0.4</v>
      </c>
      <c r="I19" s="14">
        <f t="shared" si="3"/>
        <v>3.5</v>
      </c>
      <c r="J19" s="14">
        <f t="shared" si="3"/>
        <v>0.3</v>
      </c>
      <c r="K19" s="14">
        <f t="shared" si="3"/>
        <v>0.4</v>
      </c>
      <c r="L19" s="14">
        <f t="shared" si="3"/>
        <v>80.7</v>
      </c>
      <c r="M19" s="14">
        <f t="shared" si="3"/>
        <v>48.1</v>
      </c>
    </row>
    <row r="20" s="3" customFormat="1" ht="16" customHeight="1" spans="1:13">
      <c r="A20" s="12" t="s">
        <v>36</v>
      </c>
      <c r="B20" s="13" t="s">
        <v>24</v>
      </c>
      <c r="C20" s="14">
        <f t="shared" si="0"/>
        <v>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="3" customFormat="1" ht="16" customHeight="1" spans="1:13">
      <c r="A21" s="12" t="s">
        <v>37</v>
      </c>
      <c r="B21" s="13" t="s">
        <v>24</v>
      </c>
      <c r="C21" s="14">
        <f t="shared" si="0"/>
        <v>0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="3" customFormat="1" ht="16" customHeight="1" spans="1:13">
      <c r="A22" s="12" t="s">
        <v>38</v>
      </c>
      <c r="B22" s="13" t="s">
        <v>24</v>
      </c>
      <c r="C22" s="14">
        <f t="shared" si="0"/>
        <v>0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="3" customFormat="1" ht="16" customHeight="1" spans="1:13">
      <c r="A23" s="12" t="s">
        <v>39</v>
      </c>
      <c r="B23" s="13" t="s">
        <v>24</v>
      </c>
      <c r="C23" s="14">
        <f t="shared" si="0"/>
        <v>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="3" customFormat="1" ht="16" customHeight="1" spans="1:14">
      <c r="A24" s="12" t="s">
        <v>40</v>
      </c>
      <c r="B24" s="13" t="s">
        <v>24</v>
      </c>
      <c r="C24" s="14">
        <f t="shared" si="0"/>
        <v>204.7</v>
      </c>
      <c r="D24" s="16">
        <v>12.4</v>
      </c>
      <c r="E24" s="16">
        <v>0.2</v>
      </c>
      <c r="F24" s="16">
        <v>0.4</v>
      </c>
      <c r="G24" s="16">
        <v>58.3</v>
      </c>
      <c r="H24" s="16">
        <v>0.4</v>
      </c>
      <c r="I24" s="16">
        <v>3.5</v>
      </c>
      <c r="J24" s="16">
        <v>0.3</v>
      </c>
      <c r="K24" s="16">
        <v>0.4</v>
      </c>
      <c r="L24" s="16">
        <v>80.7</v>
      </c>
      <c r="M24" s="16">
        <v>48.1</v>
      </c>
      <c r="N24" s="24" t="s">
        <v>41</v>
      </c>
    </row>
    <row r="25" s="3" customFormat="1" ht="16" customHeight="1" spans="1:13">
      <c r="A25" s="12" t="s">
        <v>42</v>
      </c>
      <c r="B25" s="13" t="s">
        <v>24</v>
      </c>
      <c r="C25" s="14">
        <f t="shared" si="0"/>
        <v>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="3" customFormat="1" ht="16" customHeight="1" spans="1:14">
      <c r="A26" s="12" t="s">
        <v>43</v>
      </c>
      <c r="B26" s="13" t="s">
        <v>24</v>
      </c>
      <c r="C26" s="14">
        <f t="shared" si="0"/>
        <v>0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24"/>
    </row>
    <row r="27" s="3" customFormat="1" ht="16" customHeight="1" spans="1:13">
      <c r="A27" s="12" t="s">
        <v>44</v>
      </c>
      <c r="B27" s="13" t="s">
        <v>24</v>
      </c>
      <c r="C27" s="14">
        <f t="shared" ref="C26:C37" si="4">SUM(D27:M27)</f>
        <v>19.4</v>
      </c>
      <c r="D27" s="14">
        <f>D28+D29+D30+D31+D32+D33</f>
        <v>1.3</v>
      </c>
      <c r="E27" s="14">
        <f t="shared" ref="E27:M27" si="5">E28+E29+E30+E31+E32+E33</f>
        <v>1.1</v>
      </c>
      <c r="F27" s="14">
        <f t="shared" si="5"/>
        <v>2.8</v>
      </c>
      <c r="G27" s="14">
        <f t="shared" si="5"/>
        <v>1.5</v>
      </c>
      <c r="H27" s="14">
        <f t="shared" si="5"/>
        <v>4</v>
      </c>
      <c r="I27" s="14">
        <f t="shared" si="5"/>
        <v>0</v>
      </c>
      <c r="J27" s="14">
        <f t="shared" si="5"/>
        <v>0.3</v>
      </c>
      <c r="K27" s="14">
        <f t="shared" si="5"/>
        <v>3.1</v>
      </c>
      <c r="L27" s="14">
        <f t="shared" si="5"/>
        <v>5.3</v>
      </c>
      <c r="M27" s="14">
        <f t="shared" si="5"/>
        <v>0</v>
      </c>
    </row>
    <row r="28" s="3" customFormat="1" ht="16" customHeight="1" spans="1:13">
      <c r="A28" s="12" t="s">
        <v>45</v>
      </c>
      <c r="B28" s="13" t="s">
        <v>24</v>
      </c>
      <c r="C28" s="14">
        <f t="shared" si="4"/>
        <v>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="3" customFormat="1" ht="16" customHeight="1" spans="1:13">
      <c r="A29" s="12" t="s">
        <v>46</v>
      </c>
      <c r="B29" s="13" t="s">
        <v>24</v>
      </c>
      <c r="C29" s="14">
        <f t="shared" si="4"/>
        <v>0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="3" customFormat="1" ht="16" customHeight="1" spans="1:13">
      <c r="A30" s="12" t="s">
        <v>47</v>
      </c>
      <c r="B30" s="13" t="s">
        <v>24</v>
      </c>
      <c r="C30" s="14">
        <f t="shared" si="4"/>
        <v>0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="3" customFormat="1" ht="16" customHeight="1" spans="1:13">
      <c r="A31" s="12" t="s">
        <v>48</v>
      </c>
      <c r="B31" s="13" t="s">
        <v>24</v>
      </c>
      <c r="C31" s="14">
        <f t="shared" si="4"/>
        <v>0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="3" customFormat="1" ht="16" customHeight="1" spans="1:13">
      <c r="A32" s="12" t="s">
        <v>49</v>
      </c>
      <c r="B32" s="13" t="s">
        <v>24</v>
      </c>
      <c r="C32" s="14">
        <f t="shared" si="4"/>
        <v>0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="3" customFormat="1" ht="16" customHeight="1" spans="1:14">
      <c r="A33" s="12" t="s">
        <v>50</v>
      </c>
      <c r="B33" s="13" t="s">
        <v>24</v>
      </c>
      <c r="C33" s="14">
        <f t="shared" si="4"/>
        <v>19.4</v>
      </c>
      <c r="D33" s="15">
        <v>1.3</v>
      </c>
      <c r="E33" s="15">
        <v>1.1</v>
      </c>
      <c r="F33" s="15">
        <v>2.8</v>
      </c>
      <c r="G33" s="15">
        <v>1.5</v>
      </c>
      <c r="H33" s="15">
        <v>4</v>
      </c>
      <c r="I33" s="15">
        <v>0</v>
      </c>
      <c r="J33" s="15">
        <v>0.3</v>
      </c>
      <c r="K33" s="15">
        <v>3.1</v>
      </c>
      <c r="L33" s="15">
        <v>5.3</v>
      </c>
      <c r="M33" s="15">
        <v>0</v>
      </c>
      <c r="N33" s="24" t="s">
        <v>41</v>
      </c>
    </row>
    <row r="34" s="3" customFormat="1" ht="16" customHeight="1" spans="1:13">
      <c r="A34" s="12" t="s">
        <v>51</v>
      </c>
      <c r="B34" s="13" t="s">
        <v>24</v>
      </c>
      <c r="C34" s="14">
        <f t="shared" si="4"/>
        <v>32418.9</v>
      </c>
      <c r="D34" s="14">
        <f>D36+D37</f>
        <v>3675.1</v>
      </c>
      <c r="E34" s="14">
        <f t="shared" ref="E34:M34" si="6">E36+E37</f>
        <v>2927.3</v>
      </c>
      <c r="F34" s="14">
        <f t="shared" si="6"/>
        <v>3348.5</v>
      </c>
      <c r="G34" s="14">
        <f t="shared" si="6"/>
        <v>2463.3</v>
      </c>
      <c r="H34" s="14">
        <f t="shared" si="6"/>
        <v>2288.2</v>
      </c>
      <c r="I34" s="14">
        <f t="shared" si="6"/>
        <v>2175.8</v>
      </c>
      <c r="J34" s="14">
        <f t="shared" si="6"/>
        <v>2683.9</v>
      </c>
      <c r="K34" s="14">
        <f t="shared" si="6"/>
        <v>2191.3</v>
      </c>
      <c r="L34" s="14">
        <f t="shared" si="6"/>
        <v>5927.7</v>
      </c>
      <c r="M34" s="14">
        <f t="shared" si="6"/>
        <v>4737.8</v>
      </c>
    </row>
    <row r="35" s="3" customFormat="1" ht="16" customHeight="1" spans="1:13">
      <c r="A35" s="12" t="s">
        <v>52</v>
      </c>
      <c r="B35" s="13" t="s">
        <v>24</v>
      </c>
      <c r="C35" s="18">
        <f t="shared" si="4"/>
        <v>16150.57</v>
      </c>
      <c r="D35" s="15">
        <v>1600</v>
      </c>
      <c r="E35" s="15">
        <v>1710</v>
      </c>
      <c r="F35" s="15">
        <v>177.57</v>
      </c>
      <c r="G35" s="15">
        <v>2414</v>
      </c>
      <c r="H35" s="15">
        <v>2200</v>
      </c>
      <c r="I35" s="15">
        <v>0</v>
      </c>
      <c r="J35" s="15">
        <v>0</v>
      </c>
      <c r="K35" s="15">
        <v>0</v>
      </c>
      <c r="L35" s="15">
        <v>5849</v>
      </c>
      <c r="M35" s="15">
        <v>2200</v>
      </c>
    </row>
    <row r="36" s="3" customFormat="1" ht="16" customHeight="1" spans="1:13">
      <c r="A36" s="12" t="s">
        <v>53</v>
      </c>
      <c r="B36" s="13" t="s">
        <v>24</v>
      </c>
      <c r="C36" s="14">
        <f t="shared" si="4"/>
        <v>0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="3" customFormat="1" ht="16" customHeight="1" spans="1:13">
      <c r="A37" s="12" t="s">
        <v>54</v>
      </c>
      <c r="B37" s="13" t="s">
        <v>24</v>
      </c>
      <c r="C37" s="14">
        <f t="shared" si="4"/>
        <v>32418.9</v>
      </c>
      <c r="D37" s="15">
        <f>D8+D19-D27</f>
        <v>3675.1</v>
      </c>
      <c r="E37" s="15">
        <f t="shared" ref="E37:M37" si="7">E8+E19-E27</f>
        <v>2927.3</v>
      </c>
      <c r="F37" s="15">
        <f t="shared" si="7"/>
        <v>3348.5</v>
      </c>
      <c r="G37" s="15">
        <f t="shared" si="7"/>
        <v>2463.3</v>
      </c>
      <c r="H37" s="15">
        <f t="shared" si="7"/>
        <v>2288.2</v>
      </c>
      <c r="I37" s="15">
        <f t="shared" si="7"/>
        <v>2175.8</v>
      </c>
      <c r="J37" s="15">
        <f t="shared" si="7"/>
        <v>2683.9</v>
      </c>
      <c r="K37" s="15">
        <f t="shared" si="7"/>
        <v>2191.3</v>
      </c>
      <c r="L37" s="15">
        <f t="shared" si="7"/>
        <v>5927.7</v>
      </c>
      <c r="M37" s="15">
        <f t="shared" si="7"/>
        <v>4737.8</v>
      </c>
    </row>
    <row r="38" ht="16" customHeight="1" spans="1:13">
      <c r="A38" s="19" t="s">
        <v>55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40" customHeight="1" spans="4:13">
      <c r="D40" s="15">
        <v>1000</v>
      </c>
      <c r="E40" s="15">
        <v>1710</v>
      </c>
      <c r="F40" s="15">
        <v>177</v>
      </c>
      <c r="G40" s="15">
        <v>2714</v>
      </c>
      <c r="H40" s="15">
        <v>2300</v>
      </c>
      <c r="I40" s="15">
        <v>0</v>
      </c>
      <c r="J40" s="15">
        <v>0</v>
      </c>
      <c r="K40" s="15">
        <v>0</v>
      </c>
      <c r="L40" s="15">
        <v>6049</v>
      </c>
      <c r="M40" s="15">
        <v>2200</v>
      </c>
    </row>
  </sheetData>
  <mergeCells count="12">
    <mergeCell ref="J3:K3"/>
    <mergeCell ref="L3:M3"/>
    <mergeCell ref="J4:K4"/>
    <mergeCell ref="L4:M4"/>
    <mergeCell ref="J5:K5"/>
    <mergeCell ref="L5:M5"/>
    <mergeCell ref="J6:K6"/>
    <mergeCell ref="L6:M6"/>
    <mergeCell ref="A38:M38"/>
    <mergeCell ref="A5:A6"/>
    <mergeCell ref="A1:M2"/>
    <mergeCell ref="E5:F6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勿谓言之不预也</cp:lastModifiedBy>
  <dcterms:created xsi:type="dcterms:W3CDTF">2023-11-28T02:16:00Z</dcterms:created>
  <dcterms:modified xsi:type="dcterms:W3CDTF">2024-03-13T02:33:25Z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73EB052FC3CF4DF08FFB086D26F5736A_13</vt:lpwstr>
  </property>
  <property fmtid="{D5CDD505-2E9C-101B-9397-08002B2CF9AE}" pid="3" name="KSOProductBuildVer">
    <vt:lpwstr>2052-12.1.0.16399</vt:lpwstr>
  </property>
</Properties>
</file>