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2022年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<sst xmlns="http://schemas.openxmlformats.org/spreadsheetml/2006/main" count="369" uniqueCount="198">
  <si>
    <t>永正镇2023年种植业生产情况</t>
  </si>
  <si>
    <t>表    号：农年基6表</t>
  </si>
  <si>
    <t>制定机关：甘肃省统计局、甘肃调查总队</t>
  </si>
  <si>
    <t xml:space="preserve">  上报单位：</t>
  </si>
  <si>
    <t>2023 年度</t>
  </si>
  <si>
    <t>批准文号：国统字（2022）90号</t>
  </si>
  <si>
    <t>有效期至：2024年 6 月</t>
  </si>
  <si>
    <t>指    标</t>
  </si>
  <si>
    <t>单位</t>
  </si>
  <si>
    <t>合计</t>
  </si>
  <si>
    <t>刘堡子</t>
  </si>
  <si>
    <t>王沟圈</t>
  </si>
  <si>
    <t>纪村村</t>
  </si>
  <si>
    <t>东龙头</t>
  </si>
  <si>
    <t>上官庄</t>
  </si>
  <si>
    <t>路里村</t>
  </si>
  <si>
    <t>友好村</t>
  </si>
  <si>
    <t>堡住村</t>
  </si>
  <si>
    <t>南住村</t>
  </si>
  <si>
    <t>佛堂村</t>
  </si>
  <si>
    <t>农作物播种面积合计</t>
  </si>
  <si>
    <t>亩</t>
  </si>
  <si>
    <t>一、谷物及其它作物播种面积</t>
  </si>
  <si>
    <t xml:space="preserve">    粮食作物播种面积</t>
  </si>
  <si>
    <t>其中：复种面积</t>
  </si>
  <si>
    <t xml:space="preserve">      粮食作物总产量</t>
  </si>
  <si>
    <t>吨</t>
  </si>
  <si>
    <t>其中：夏粮播种面积</t>
  </si>
  <si>
    <t xml:space="preserve">      夏粮产量</t>
  </si>
  <si>
    <t>(一)谷物播种面积</t>
  </si>
  <si>
    <t xml:space="preserve">        产量</t>
  </si>
  <si>
    <t xml:space="preserve">   1.稻谷播种面积</t>
  </si>
  <si>
    <t xml:space="preserve">     稻谷产量</t>
  </si>
  <si>
    <t xml:space="preserve">   2.小麦播种面积</t>
  </si>
  <si>
    <t xml:space="preserve">     小麦产量</t>
  </si>
  <si>
    <t>其中：春小麦播种面积</t>
  </si>
  <si>
    <t xml:space="preserve">     春小麦产量</t>
  </si>
  <si>
    <t xml:space="preserve">   3.玉米播种面积</t>
  </si>
  <si>
    <t xml:space="preserve">     玉米产量</t>
  </si>
  <si>
    <t>大豆玉米带状复合种植中玉米面积</t>
  </si>
  <si>
    <t>大豆玉米带状复合种植中玉米产量</t>
  </si>
  <si>
    <t xml:space="preserve">   4.谷子播种面积</t>
  </si>
  <si>
    <t xml:space="preserve">     谷子产量</t>
  </si>
  <si>
    <t xml:space="preserve">   5.糜子播种面积</t>
  </si>
  <si>
    <t xml:space="preserve">     糜子产量</t>
  </si>
  <si>
    <t xml:space="preserve">   6.高粱播种面积</t>
  </si>
  <si>
    <t xml:space="preserve">     高粱产量</t>
  </si>
  <si>
    <t xml:space="preserve">   7.啤酒大麦播种面积</t>
  </si>
  <si>
    <t xml:space="preserve">     啤酒大麦产量</t>
  </si>
  <si>
    <t xml:space="preserve">   8.燕麦播种面积</t>
  </si>
  <si>
    <t xml:space="preserve">     燕麦产量</t>
  </si>
  <si>
    <t xml:space="preserve">   9.荞麦播种面积</t>
  </si>
  <si>
    <t xml:space="preserve">     荞麦产量</t>
  </si>
  <si>
    <t xml:space="preserve">   10.青稞面积</t>
  </si>
  <si>
    <t xml:space="preserve">      青稞产量</t>
  </si>
  <si>
    <t xml:space="preserve">   11.其他谷物播种面积</t>
  </si>
  <si>
    <t xml:space="preserve">      其他谷物产量</t>
  </si>
  <si>
    <t>其中：夏收其他谷物播种面积</t>
  </si>
  <si>
    <t xml:space="preserve">     夏收其他谷产量</t>
  </si>
  <si>
    <t>(二)豆类播种面积</t>
  </si>
  <si>
    <t xml:space="preserve">    豆类产量</t>
  </si>
  <si>
    <t xml:space="preserve">   1.大豆播种面积</t>
  </si>
  <si>
    <t xml:space="preserve">     大豆产量</t>
  </si>
  <si>
    <t>大豆玉米带状复合种植中大豆面积</t>
  </si>
  <si>
    <t>大豆玉米带状复合种植中大豆产量</t>
  </si>
  <si>
    <t xml:space="preserve">   2.蚕豆播种面积</t>
  </si>
  <si>
    <t xml:space="preserve">     蚕豆产量</t>
  </si>
  <si>
    <t xml:space="preserve">   3.绿豆播种面积</t>
  </si>
  <si>
    <t xml:space="preserve">     绿豆产量</t>
  </si>
  <si>
    <t xml:space="preserve">   4.红小豆播种面积</t>
  </si>
  <si>
    <t xml:space="preserve">     红小豆产量</t>
  </si>
  <si>
    <t xml:space="preserve">   5.其他豆类播种面积</t>
  </si>
  <si>
    <t xml:space="preserve">     其他豆类产量</t>
  </si>
  <si>
    <t>其中：夏收豆类播种面积</t>
  </si>
  <si>
    <t xml:space="preserve">     夏收豆类产量</t>
  </si>
  <si>
    <t>(三)薯类播种面积</t>
  </si>
  <si>
    <t xml:space="preserve">    薯类产量</t>
  </si>
  <si>
    <t>粮食播种面积中粮食制种面积</t>
  </si>
  <si>
    <t>粮食制种产量</t>
  </si>
  <si>
    <t>其中：1.小麦制种面积</t>
  </si>
  <si>
    <t xml:space="preserve">       小麦制种产量 </t>
  </si>
  <si>
    <t xml:space="preserve">  2.玉米制种面积</t>
  </si>
  <si>
    <t xml:space="preserve">       玉米制种产量 </t>
  </si>
  <si>
    <t xml:space="preserve">  3.其它粮食制种面积</t>
  </si>
  <si>
    <t xml:space="preserve">      其它粮食制种产量 </t>
  </si>
  <si>
    <t>(四)棉花播种面积</t>
  </si>
  <si>
    <t xml:space="preserve">     产量 (皮棉)</t>
  </si>
  <si>
    <t>(五)油料播种面积</t>
  </si>
  <si>
    <t xml:space="preserve">     产量</t>
  </si>
  <si>
    <t xml:space="preserve">  1.胡麻籽播种面积</t>
  </si>
  <si>
    <t xml:space="preserve">    胡麻籽产量</t>
  </si>
  <si>
    <t xml:space="preserve">  2.油菜籽播种面积</t>
  </si>
  <si>
    <t xml:space="preserve">    油菜籽产量</t>
  </si>
  <si>
    <t xml:space="preserve">  3.葵花籽播种面积</t>
  </si>
  <si>
    <t xml:space="preserve">    葵花籽产量</t>
  </si>
  <si>
    <t xml:space="preserve">  4.花生播种面积</t>
  </si>
  <si>
    <t xml:space="preserve">    花生产量</t>
  </si>
  <si>
    <t xml:space="preserve">  5.芝麻播种面积</t>
  </si>
  <si>
    <t xml:space="preserve">    芝麻产量</t>
  </si>
  <si>
    <t xml:space="preserve">  6.其它油料播种面积</t>
  </si>
  <si>
    <t xml:space="preserve">    其它油料产量</t>
  </si>
  <si>
    <t>(六)生麻播种面积</t>
  </si>
  <si>
    <t xml:space="preserve">    生麻产量</t>
  </si>
  <si>
    <t>(七)甜菜播种面积</t>
  </si>
  <si>
    <t xml:space="preserve">    甜菜产量</t>
  </si>
  <si>
    <t>(八)烟叶播种面积</t>
  </si>
  <si>
    <t xml:space="preserve">    烟叶产量</t>
  </si>
  <si>
    <t xml:space="preserve">  1.烤烟播种面积</t>
  </si>
  <si>
    <t xml:space="preserve">    烤烟产量</t>
  </si>
  <si>
    <t xml:space="preserve">  2.晒烟播种面积</t>
  </si>
  <si>
    <t xml:space="preserve">    晒烟产量</t>
  </si>
  <si>
    <t>(九)其它作物播种面积</t>
  </si>
  <si>
    <t xml:space="preserve">  1.青饲料播种面积</t>
  </si>
  <si>
    <t xml:space="preserve">  2.绿肥播种面积</t>
  </si>
  <si>
    <t xml:space="preserve">  3.芦苇种植面积</t>
  </si>
  <si>
    <t>　  芦苇产量</t>
  </si>
  <si>
    <t xml:space="preserve">  4.蔬菜及其他制种面积</t>
  </si>
  <si>
    <t xml:space="preserve"> (1)蔬菜制种面积</t>
  </si>
  <si>
    <t>　　蔬菜制种产量</t>
  </si>
  <si>
    <t xml:space="preserve"> (2)其它制种面积</t>
  </si>
  <si>
    <t>　　其它制种产量</t>
  </si>
  <si>
    <t xml:space="preserve">  5.其它播种面积</t>
  </si>
  <si>
    <t>　　其它产量</t>
  </si>
  <si>
    <t>二、蔬菜园艺播种面积</t>
  </si>
  <si>
    <t>(一)蔬菜播种面积</t>
  </si>
  <si>
    <t>　　蔬菜产量</t>
  </si>
  <si>
    <t xml:space="preserve">  1.黄花菜播种面积</t>
  </si>
  <si>
    <t xml:space="preserve">    黄花菜产量（干品）</t>
  </si>
  <si>
    <t xml:space="preserve">  2.辣椒干播种面积(折合计算)</t>
  </si>
  <si>
    <t xml:space="preserve">    辣椒干产量</t>
  </si>
  <si>
    <t xml:space="preserve">  3.食用菌占地面积</t>
  </si>
  <si>
    <t xml:space="preserve">  4.食用菌产量</t>
  </si>
  <si>
    <t xml:space="preserve">    平菇产量</t>
  </si>
  <si>
    <t xml:space="preserve">    蘑菇产量</t>
  </si>
  <si>
    <t xml:space="preserve">    金针菇产量</t>
  </si>
  <si>
    <t xml:space="preserve">    木耳产量(干品)</t>
  </si>
  <si>
    <t xml:space="preserve">    其它食用菌产量</t>
  </si>
  <si>
    <t xml:space="preserve">  4.其它蔬菜播种面积</t>
  </si>
  <si>
    <t xml:space="preserve">    其它蔬菜产量</t>
  </si>
  <si>
    <t>(二)花卉种植面积</t>
  </si>
  <si>
    <t xml:space="preserve">  1.鲜切花面积</t>
  </si>
  <si>
    <t xml:space="preserve">    鲜切花产量</t>
  </si>
  <si>
    <t>万枝</t>
  </si>
  <si>
    <t xml:space="preserve">  2.盆栽植物产量</t>
  </si>
  <si>
    <t>万盆</t>
  </si>
  <si>
    <t>三、瓜果、坚果、饮料及香料作物播种面积</t>
  </si>
  <si>
    <t>(一)瓜果类播种面积</t>
  </si>
  <si>
    <t>　　瓜果类产量</t>
  </si>
  <si>
    <t>其中：1.西瓜播种面积</t>
  </si>
  <si>
    <t>　　　　西瓜产量</t>
  </si>
  <si>
    <t xml:space="preserve">     2.香瓜(甜瓜)播种面积</t>
  </si>
  <si>
    <t xml:space="preserve">       香瓜(甜瓜)产量</t>
  </si>
  <si>
    <t>其中：白兰瓜播种面积</t>
  </si>
  <si>
    <t>　　　 产量</t>
  </si>
  <si>
    <t>　　　黄河蜜瓜播种面积</t>
  </si>
  <si>
    <t xml:space="preserve">    3.草莓播种面积</t>
  </si>
  <si>
    <t xml:space="preserve">      草莓产量</t>
  </si>
  <si>
    <t>(二)红黑瓜籽播种面积</t>
  </si>
  <si>
    <t xml:space="preserve">    红黑瓜籽产量</t>
  </si>
  <si>
    <t>(三)白瓜籽播种面积</t>
  </si>
  <si>
    <t xml:space="preserve">    白瓜籽产量</t>
  </si>
  <si>
    <t>(四)啤酒花播种面积</t>
  </si>
  <si>
    <t xml:space="preserve">    啤酒花产量</t>
  </si>
  <si>
    <t>(五)小茴香播种面积</t>
  </si>
  <si>
    <t xml:space="preserve">    小茴香产量</t>
  </si>
  <si>
    <t>(六)孜然播种面积</t>
  </si>
  <si>
    <t xml:space="preserve">    孜然产量</t>
  </si>
  <si>
    <t>(七)花椒播种面积</t>
  </si>
  <si>
    <t xml:space="preserve">    花椒产量</t>
  </si>
  <si>
    <t>(八)其它面积</t>
  </si>
  <si>
    <t xml:space="preserve">    其它产量</t>
  </si>
  <si>
    <t>(九)坚果产量</t>
  </si>
  <si>
    <t xml:space="preserve">    1.核桃</t>
  </si>
  <si>
    <t xml:space="preserve">    2.板栗</t>
  </si>
  <si>
    <t xml:space="preserve">    3.毛栗</t>
  </si>
  <si>
    <t xml:space="preserve">    4.松子</t>
  </si>
  <si>
    <t xml:space="preserve">    5.其他坚果</t>
  </si>
  <si>
    <t>四、药材播种面积</t>
  </si>
  <si>
    <t xml:space="preserve">      产量</t>
  </si>
  <si>
    <t>(一)当归播种面积</t>
  </si>
  <si>
    <t xml:space="preserve">    当归产量</t>
  </si>
  <si>
    <t>(二)党参播种面积</t>
  </si>
  <si>
    <t xml:space="preserve">    党参产量</t>
  </si>
  <si>
    <t>(三)人参播种面积</t>
  </si>
  <si>
    <t xml:space="preserve">    人参产量</t>
  </si>
  <si>
    <t>(四)黄芪播种面积</t>
  </si>
  <si>
    <t xml:space="preserve">    黄芪产量</t>
  </si>
  <si>
    <t>(五)柴胡播种面积</t>
  </si>
  <si>
    <t xml:space="preserve">    柴胡产量</t>
  </si>
  <si>
    <t>(六)板蓝根播种面积</t>
  </si>
  <si>
    <t xml:space="preserve">    板蓝根产量</t>
  </si>
  <si>
    <t>(七)甘草播种面积</t>
  </si>
  <si>
    <t xml:space="preserve">    甘草产量</t>
  </si>
  <si>
    <t>(八)枸杞播种面积</t>
  </si>
  <si>
    <t xml:space="preserve">    枸杞产量</t>
  </si>
  <si>
    <t>(九)其它中草药材播种面积</t>
  </si>
  <si>
    <t xml:space="preserve">    其它中草药材产量</t>
  </si>
  <si>
    <t>单位负责人：                    分管领导：                           填表人：                             填报日期：2023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</si>
</sst>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3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6"/>
      <name val="宋体"/>
      <charset val="134"/>
    </font>
    <font>
      <b/>
      <sz val="22"/>
      <name val="宋体"/>
      <charset val="134"/>
    </font>
    <font>
      <b/>
      <sz val="6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sz val="10"/>
      <name val="Arial Unicode MS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/>
    <xf numFmtId="0" fontId="0" fillId="0" borderId="0" xfId="0" applyAlignment="1">
      <alignment horizontal="left"/>
    </xf>
    <xf numFmtId="176" fontId="2" fillId="0" borderId="0" xfId="0" applyNumberFormat="1" applyFont="1"/>
    <xf numFmtId="0" fontId="3" fillId="0" borderId="0" xfId="0" applyNumberFormat="1" applyFont="1"/>
    <xf numFmtId="177" fontId="3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178" fontId="1" fillId="2" borderId="1" xfId="0" applyNumberFormat="1" applyFont="1" applyFill="1" applyBorder="1" applyAlignment="1" applyProtection="1">
      <alignment horizontal="center" vertical="center"/>
    </xf>
    <xf numFmtId="178" fontId="1" fillId="0" borderId="1" xfId="49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left" vertical="center"/>
    </xf>
    <xf numFmtId="1" fontId="8" fillId="2" borderId="1" xfId="0" applyNumberFormat="1" applyFont="1" applyFill="1" applyBorder="1" applyAlignment="1" applyProtection="1">
      <alignment horizontal="left" vertical="center"/>
    </xf>
    <xf numFmtId="178" fontId="1" fillId="2" borderId="1" xfId="49" applyNumberFormat="1" applyFont="1" applyFill="1" applyBorder="1" applyAlignment="1" applyProtection="1">
      <alignment horizontal="center" vertical="center"/>
      <protection locked="0"/>
    </xf>
    <xf numFmtId="178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  <protection locked="0"/>
    </xf>
    <xf numFmtId="176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NumberFormat="1" applyFont="1" applyFill="1" applyAlignment="1" applyProtection="1">
      <alignment horizontal="left" vertical="center"/>
      <protection locked="0"/>
    </xf>
    <xf numFmtId="178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178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49" applyNumberFormat="1" applyFont="1" applyFill="1" applyBorder="1" applyAlignment="1" applyProtection="1">
      <alignment horizontal="center" vertical="center"/>
    </xf>
    <xf numFmtId="0" fontId="1" fillId="2" borderId="1" xfId="49" applyFont="1" applyFill="1" applyBorder="1" applyAlignment="1" applyProtection="1">
      <alignment horizontal="left" vertical="center"/>
    </xf>
    <xf numFmtId="0" fontId="1" fillId="2" borderId="1" xfId="49" applyFont="1" applyFill="1" applyBorder="1" applyAlignment="1" applyProtection="1">
      <alignment horizontal="center" vertical="center"/>
    </xf>
    <xf numFmtId="178" fontId="1" fillId="2" borderId="1" xfId="49" applyNumberFormat="1" applyFont="1" applyFill="1" applyBorder="1" applyAlignment="1" applyProtection="1">
      <alignment horizontal="center" vertical="center"/>
    </xf>
    <xf numFmtId="0" fontId="8" fillId="2" borderId="1" xfId="49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82"/>
  <sheetViews>
    <sheetView tabSelected="1" zoomScaleSheetLayoutView="60" workbookViewId="0">
      <selection activeCell="A1" sqref="A1:M2"/>
    </sheetView>
  </sheetViews>
  <sheetFormatPr defaultColWidth="9" defaultRowHeight="12.95" customHeight="1"/>
  <cols>
    <col min="1" max="1" width="21.875" style="3" customWidth="1"/>
    <col min="2" max="2" width="6.625" customWidth="1"/>
    <col min="3" max="3" width="9.125" style="4" customWidth="1"/>
    <col min="4" max="8" width="9.125" style="5" customWidth="1"/>
    <col min="9" max="9" width="9.125" style="6" customWidth="1"/>
    <col min="10" max="13" width="9.125" style="5" customWidth="1"/>
    <col min="14" max="14" width="6.40833333333333" style="7" customWidth="1"/>
  </cols>
  <sheetData>
    <row r="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9"/>
    </row>
    <row r="2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9"/>
    </row>
    <row r="3" s="1" customFormat="1" ht="16" customHeight="1" spans="1:13">
      <c r="A3" s="9"/>
      <c r="D3" s="10"/>
      <c r="E3" s="11"/>
      <c r="F3" s="11"/>
      <c r="G3" s="11"/>
      <c r="H3" s="11"/>
      <c r="I3" s="11"/>
      <c r="K3" s="30" t="s">
        <v>1</v>
      </c>
      <c r="L3" s="31"/>
      <c r="M3" s="32"/>
    </row>
    <row r="4" s="1" customFormat="1" ht="16" customHeight="1" spans="1:13">
      <c r="A4" s="9"/>
      <c r="D4" s="10"/>
      <c r="E4" s="11"/>
      <c r="F4" s="11"/>
      <c r="G4" s="11"/>
      <c r="H4" s="11"/>
      <c r="I4" s="11"/>
      <c r="K4" s="30" t="s">
        <v>2</v>
      </c>
      <c r="L4" s="31"/>
      <c r="M4" s="32"/>
    </row>
    <row r="5" s="1" customFormat="1" ht="16" customHeight="1" spans="1:13">
      <c r="A5" s="12" t="s">
        <v>3</v>
      </c>
      <c r="B5" s="12"/>
      <c r="C5" s="12"/>
      <c r="D5" s="12"/>
      <c r="E5" s="13"/>
      <c r="F5" s="14" t="s">
        <v>4</v>
      </c>
      <c r="G5" s="14"/>
      <c r="H5" s="11"/>
      <c r="I5" s="11"/>
      <c r="K5" s="30" t="s">
        <v>5</v>
      </c>
      <c r="L5" s="31"/>
      <c r="M5" s="32"/>
    </row>
    <row r="6" s="1" customFormat="1" ht="16" customHeight="1" spans="1:13">
      <c r="A6" s="12"/>
      <c r="B6" s="12"/>
      <c r="C6" s="12"/>
      <c r="D6" s="12"/>
      <c r="E6" s="13"/>
      <c r="F6" s="14"/>
      <c r="G6" s="14"/>
      <c r="H6" s="11"/>
      <c r="I6" s="11"/>
      <c r="K6" s="30" t="s">
        <v>6</v>
      </c>
      <c r="L6" s="31"/>
      <c r="M6" s="32"/>
    </row>
    <row r="7" s="2" customFormat="1" ht="16" customHeight="1" spans="1:13">
      <c r="A7" s="15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19</v>
      </c>
    </row>
    <row r="8" ht="16" customHeight="1" spans="1:13">
      <c r="A8" s="16" t="s">
        <v>20</v>
      </c>
      <c r="B8" s="17" t="s">
        <v>21</v>
      </c>
      <c r="C8" s="18">
        <f t="shared" ref="C8:C39" si="0">SUM(D8:M8)</f>
        <v>32301.8</v>
      </c>
      <c r="D8" s="18">
        <f>D9+D129+D109+D162</f>
        <v>3094</v>
      </c>
      <c r="E8" s="18">
        <f t="shared" ref="D8:P8" si="1">E9+E109+E129+E162</f>
        <v>2618.1</v>
      </c>
      <c r="F8" s="18">
        <f t="shared" si="1"/>
        <v>3535.4</v>
      </c>
      <c r="G8" s="18">
        <f t="shared" si="1"/>
        <v>2431.7</v>
      </c>
      <c r="H8" s="18">
        <f t="shared" si="1"/>
        <v>2937.8</v>
      </c>
      <c r="I8" s="18">
        <f t="shared" si="1"/>
        <v>2069.1</v>
      </c>
      <c r="J8" s="18">
        <f t="shared" si="1"/>
        <v>2638.9</v>
      </c>
      <c r="K8" s="18">
        <f t="shared" si="1"/>
        <v>2374.9</v>
      </c>
      <c r="L8" s="18">
        <f t="shared" si="1"/>
        <v>5829.3</v>
      </c>
      <c r="M8" s="18">
        <f t="shared" si="1"/>
        <v>4772.6</v>
      </c>
    </row>
    <row r="9" ht="16" customHeight="1" spans="1:13">
      <c r="A9" s="16" t="s">
        <v>22</v>
      </c>
      <c r="B9" s="17" t="s">
        <v>21</v>
      </c>
      <c r="C9" s="18">
        <f t="shared" si="0"/>
        <v>25617.8</v>
      </c>
      <c r="D9" s="18">
        <f t="shared" ref="D9:P9" si="2">D10+D71+D73+D87+D89+D91+D97</f>
        <v>2572.3</v>
      </c>
      <c r="E9" s="18">
        <f t="shared" si="2"/>
        <v>1964.8</v>
      </c>
      <c r="F9" s="18">
        <f t="shared" si="2"/>
        <v>3062.1</v>
      </c>
      <c r="G9" s="18">
        <f t="shared" si="2"/>
        <v>1834.9</v>
      </c>
      <c r="H9" s="18">
        <f t="shared" si="2"/>
        <v>2146.7</v>
      </c>
      <c r="I9" s="18">
        <f t="shared" si="2"/>
        <v>1510.1</v>
      </c>
      <c r="J9" s="18">
        <f t="shared" si="2"/>
        <v>2186.8</v>
      </c>
      <c r="K9" s="18">
        <f t="shared" si="2"/>
        <v>1845.1</v>
      </c>
      <c r="L9" s="18">
        <f t="shared" si="2"/>
        <v>4573.6</v>
      </c>
      <c r="M9" s="18">
        <f t="shared" si="2"/>
        <v>3921.4</v>
      </c>
    </row>
    <row r="10" ht="16" customHeight="1" spans="1:13">
      <c r="A10" s="16" t="s">
        <v>23</v>
      </c>
      <c r="B10" s="17" t="s">
        <v>21</v>
      </c>
      <c r="C10" s="18">
        <f t="shared" si="0"/>
        <v>14016.8</v>
      </c>
      <c r="D10" s="18">
        <f t="shared" ref="D10:P10" si="3">D15+D45+D61</f>
        <v>1515.3</v>
      </c>
      <c r="E10" s="18">
        <f t="shared" si="3"/>
        <v>1281.2</v>
      </c>
      <c r="F10" s="18">
        <f t="shared" si="3"/>
        <v>1001.5</v>
      </c>
      <c r="G10" s="18">
        <f t="shared" si="3"/>
        <v>1438.9</v>
      </c>
      <c r="H10" s="18">
        <f t="shared" si="3"/>
        <v>978.5</v>
      </c>
      <c r="I10" s="18">
        <f t="shared" si="3"/>
        <v>839.6</v>
      </c>
      <c r="J10" s="18">
        <f t="shared" si="3"/>
        <v>919.8</v>
      </c>
      <c r="K10" s="18">
        <f t="shared" si="3"/>
        <v>915.5</v>
      </c>
      <c r="L10" s="18">
        <f t="shared" si="3"/>
        <v>1901.1</v>
      </c>
      <c r="M10" s="18">
        <f t="shared" si="3"/>
        <v>3225.4</v>
      </c>
    </row>
    <row r="11" ht="16" customHeight="1" spans="1:13">
      <c r="A11" s="16" t="s">
        <v>24</v>
      </c>
      <c r="B11" s="17" t="s">
        <v>21</v>
      </c>
      <c r="C11" s="18">
        <f t="shared" si="0"/>
        <v>186</v>
      </c>
      <c r="D11" s="19">
        <v>35.2</v>
      </c>
      <c r="E11" s="19">
        <v>15.2</v>
      </c>
      <c r="F11" s="19">
        <v>17.3</v>
      </c>
      <c r="G11" s="19">
        <v>12.5</v>
      </c>
      <c r="H11" s="19">
        <v>15</v>
      </c>
      <c r="I11" s="19">
        <v>10</v>
      </c>
      <c r="J11" s="19">
        <v>25.3</v>
      </c>
      <c r="K11" s="19">
        <v>20</v>
      </c>
      <c r="L11" s="19">
        <v>35.5</v>
      </c>
      <c r="M11" s="19">
        <v>0</v>
      </c>
    </row>
    <row r="12" ht="16" customHeight="1" spans="1:13">
      <c r="A12" s="16" t="s">
        <v>25</v>
      </c>
      <c r="B12" s="20" t="s">
        <v>26</v>
      </c>
      <c r="C12" s="18">
        <f t="shared" si="0"/>
        <v>6403</v>
      </c>
      <c r="D12" s="18">
        <f t="shared" ref="D12:P12" si="4">D16+D46+D62</f>
        <v>688.6</v>
      </c>
      <c r="E12" s="18">
        <f t="shared" si="4"/>
        <v>582.3</v>
      </c>
      <c r="F12" s="18">
        <f t="shared" si="4"/>
        <v>486.2</v>
      </c>
      <c r="G12" s="18">
        <f t="shared" si="4"/>
        <v>663.8</v>
      </c>
      <c r="H12" s="18">
        <f t="shared" si="4"/>
        <v>454</v>
      </c>
      <c r="I12" s="18">
        <f t="shared" si="4"/>
        <v>396.1</v>
      </c>
      <c r="J12" s="18">
        <f t="shared" si="4"/>
        <v>401.5</v>
      </c>
      <c r="K12" s="18">
        <f t="shared" si="4"/>
        <v>421.5</v>
      </c>
      <c r="L12" s="18">
        <f t="shared" si="4"/>
        <v>745.8</v>
      </c>
      <c r="M12" s="18">
        <f t="shared" si="4"/>
        <v>1563.2</v>
      </c>
    </row>
    <row r="13" ht="16" customHeight="1" spans="1:13">
      <c r="A13" s="16" t="s">
        <v>27</v>
      </c>
      <c r="B13" s="20" t="s">
        <v>21</v>
      </c>
      <c r="C13" s="18">
        <f t="shared" si="0"/>
        <v>1005.6</v>
      </c>
      <c r="D13" s="21">
        <f t="shared" ref="D13:P13" si="5">D19</f>
        <v>145</v>
      </c>
      <c r="E13" s="21">
        <f t="shared" si="5"/>
        <v>125.5</v>
      </c>
      <c r="F13" s="21">
        <f t="shared" si="5"/>
        <v>42</v>
      </c>
      <c r="G13" s="21">
        <f t="shared" si="5"/>
        <v>120</v>
      </c>
      <c r="H13" s="21">
        <f t="shared" si="5"/>
        <v>7</v>
      </c>
      <c r="I13" s="21">
        <f t="shared" si="5"/>
        <v>14.8</v>
      </c>
      <c r="J13" s="21">
        <f t="shared" si="5"/>
        <v>187.2</v>
      </c>
      <c r="K13" s="21">
        <f t="shared" si="5"/>
        <v>15.6</v>
      </c>
      <c r="L13" s="21">
        <f t="shared" si="5"/>
        <v>348.5</v>
      </c>
      <c r="M13" s="21">
        <f t="shared" si="5"/>
        <v>0</v>
      </c>
    </row>
    <row r="14" ht="16" customHeight="1" spans="1:13">
      <c r="A14" s="16" t="s">
        <v>28</v>
      </c>
      <c r="B14" s="20" t="s">
        <v>26</v>
      </c>
      <c r="C14" s="18">
        <f t="shared" si="0"/>
        <v>242</v>
      </c>
      <c r="D14" s="21">
        <f t="shared" ref="D14:P14" si="6">D20</f>
        <v>35.3</v>
      </c>
      <c r="E14" s="21">
        <f t="shared" si="6"/>
        <v>30.8</v>
      </c>
      <c r="F14" s="21">
        <f t="shared" si="6"/>
        <v>10.4</v>
      </c>
      <c r="G14" s="21">
        <f t="shared" si="6"/>
        <v>29.5</v>
      </c>
      <c r="H14" s="21">
        <f t="shared" si="6"/>
        <v>1.7</v>
      </c>
      <c r="I14" s="21">
        <f t="shared" si="6"/>
        <v>3.6</v>
      </c>
      <c r="J14" s="21">
        <f t="shared" si="6"/>
        <v>44.3</v>
      </c>
      <c r="K14" s="21">
        <f t="shared" si="6"/>
        <v>3.9</v>
      </c>
      <c r="L14" s="21">
        <f t="shared" si="6"/>
        <v>82.5</v>
      </c>
      <c r="M14" s="21">
        <f t="shared" si="6"/>
        <v>0</v>
      </c>
    </row>
    <row r="15" ht="16" customHeight="1" spans="1:13">
      <c r="A15" s="22" t="s">
        <v>29</v>
      </c>
      <c r="B15" s="20" t="s">
        <v>21</v>
      </c>
      <c r="C15" s="18">
        <f t="shared" si="0"/>
        <v>12990.3</v>
      </c>
      <c r="D15" s="23">
        <f t="shared" ref="D15:P15" si="7">D17+D19+D23+D27+D29+D31+D33+D35+D37+D39+D41</f>
        <v>1382</v>
      </c>
      <c r="E15" s="18">
        <f t="shared" si="7"/>
        <v>1214</v>
      </c>
      <c r="F15" s="18">
        <f t="shared" si="7"/>
        <v>1001.5</v>
      </c>
      <c r="G15" s="18">
        <f t="shared" si="7"/>
        <v>1347</v>
      </c>
      <c r="H15" s="18">
        <f t="shared" si="7"/>
        <v>870.5</v>
      </c>
      <c r="I15" s="18">
        <f t="shared" si="7"/>
        <v>781.2</v>
      </c>
      <c r="J15" s="18">
        <f t="shared" si="7"/>
        <v>905.2</v>
      </c>
      <c r="K15" s="18">
        <f t="shared" si="7"/>
        <v>800.6</v>
      </c>
      <c r="L15" s="18">
        <f t="shared" si="7"/>
        <v>1586.3</v>
      </c>
      <c r="M15" s="18">
        <f t="shared" si="7"/>
        <v>3102</v>
      </c>
    </row>
    <row r="16" ht="16" customHeight="1" spans="1:13">
      <c r="A16" s="16" t="s">
        <v>30</v>
      </c>
      <c r="B16" s="20" t="s">
        <v>26</v>
      </c>
      <c r="C16" s="18">
        <f t="shared" si="0"/>
        <v>6181</v>
      </c>
      <c r="D16" s="18">
        <f t="shared" ref="D16:P16" si="8">D18+D20+D24+D28+D30+D32+D34+D36+D38++D40+D42</f>
        <v>652.4</v>
      </c>
      <c r="E16" s="18">
        <f t="shared" si="8"/>
        <v>569.6</v>
      </c>
      <c r="F16" s="18">
        <f t="shared" si="8"/>
        <v>486.2</v>
      </c>
      <c r="G16" s="18">
        <f t="shared" si="8"/>
        <v>640.2</v>
      </c>
      <c r="H16" s="18">
        <f t="shared" si="8"/>
        <v>429.1</v>
      </c>
      <c r="I16" s="18">
        <f t="shared" si="8"/>
        <v>383</v>
      </c>
      <c r="J16" s="18">
        <f t="shared" si="8"/>
        <v>396.1</v>
      </c>
      <c r="K16" s="18">
        <f t="shared" si="8"/>
        <v>394.3</v>
      </c>
      <c r="L16" s="18">
        <f t="shared" si="8"/>
        <v>694.4</v>
      </c>
      <c r="M16" s="18">
        <f t="shared" si="8"/>
        <v>1535.7</v>
      </c>
    </row>
    <row r="17" ht="16" customHeight="1" spans="1:13">
      <c r="A17" s="16" t="s">
        <v>31</v>
      </c>
      <c r="B17" s="20" t="s">
        <v>21</v>
      </c>
      <c r="C17" s="18">
        <f t="shared" si="0"/>
        <v>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ht="16" customHeight="1" spans="1:13">
      <c r="A18" s="16" t="s">
        <v>32</v>
      </c>
      <c r="B18" s="20" t="s">
        <v>26</v>
      </c>
      <c r="C18" s="18">
        <f t="shared" si="0"/>
        <v>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ht="16" customHeight="1" spans="1:13">
      <c r="A19" s="16" t="s">
        <v>33</v>
      </c>
      <c r="B19" s="20" t="s">
        <v>21</v>
      </c>
      <c r="C19" s="18">
        <f t="shared" si="0"/>
        <v>1005.6</v>
      </c>
      <c r="D19" s="19">
        <v>145</v>
      </c>
      <c r="E19" s="19">
        <v>125.5</v>
      </c>
      <c r="F19" s="19">
        <v>42</v>
      </c>
      <c r="G19" s="19">
        <v>120</v>
      </c>
      <c r="H19" s="19">
        <v>7</v>
      </c>
      <c r="I19" s="19">
        <v>14.8</v>
      </c>
      <c r="J19" s="19">
        <v>187.2</v>
      </c>
      <c r="K19" s="19">
        <v>15.6</v>
      </c>
      <c r="L19" s="19">
        <v>348.5</v>
      </c>
      <c r="M19" s="19">
        <v>0</v>
      </c>
    </row>
    <row r="20" ht="16" customHeight="1" spans="1:13">
      <c r="A20" s="16" t="s">
        <v>34</v>
      </c>
      <c r="B20" s="20" t="s">
        <v>26</v>
      </c>
      <c r="C20" s="18">
        <f t="shared" si="0"/>
        <v>242</v>
      </c>
      <c r="D20" s="24">
        <v>35.3</v>
      </c>
      <c r="E20" s="24">
        <v>30.8</v>
      </c>
      <c r="F20" s="24">
        <v>10.4</v>
      </c>
      <c r="G20" s="24">
        <v>29.5</v>
      </c>
      <c r="H20" s="24">
        <v>1.7</v>
      </c>
      <c r="I20" s="24">
        <v>3.6</v>
      </c>
      <c r="J20" s="24">
        <v>44.3</v>
      </c>
      <c r="K20" s="24">
        <v>3.9</v>
      </c>
      <c r="L20" s="24">
        <v>82.5</v>
      </c>
      <c r="M20" s="24">
        <v>0</v>
      </c>
    </row>
    <row r="21" ht="16" customHeight="1" spans="1:13">
      <c r="A21" s="16" t="s">
        <v>35</v>
      </c>
      <c r="B21" s="20" t="s">
        <v>21</v>
      </c>
      <c r="C21" s="18">
        <f t="shared" si="0"/>
        <v>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ht="16" customHeight="1" spans="1:13">
      <c r="A22" s="16" t="s">
        <v>36</v>
      </c>
      <c r="B22" s="20" t="s">
        <v>26</v>
      </c>
      <c r="C22" s="18">
        <f t="shared" si="0"/>
        <v>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ht="16" customHeight="1" spans="1:13">
      <c r="A23" s="16" t="s">
        <v>37</v>
      </c>
      <c r="B23" s="20" t="s">
        <v>21</v>
      </c>
      <c r="C23" s="18">
        <f t="shared" si="0"/>
        <v>11484</v>
      </c>
      <c r="D23" s="19">
        <v>1153</v>
      </c>
      <c r="E23" s="19">
        <v>1088.5</v>
      </c>
      <c r="F23" s="19">
        <v>943.5</v>
      </c>
      <c r="G23" s="19">
        <v>1184</v>
      </c>
      <c r="H23" s="19">
        <v>863.5</v>
      </c>
      <c r="I23" s="19">
        <v>729</v>
      </c>
      <c r="J23" s="19">
        <v>708</v>
      </c>
      <c r="K23" s="19">
        <v>754</v>
      </c>
      <c r="L23" s="19">
        <v>1106.5</v>
      </c>
      <c r="M23" s="19">
        <v>2954</v>
      </c>
    </row>
    <row r="24" ht="16" customHeight="1" spans="1:13">
      <c r="A24" s="16" t="s">
        <v>38</v>
      </c>
      <c r="B24" s="20" t="s">
        <v>26</v>
      </c>
      <c r="C24" s="18">
        <f t="shared" si="0"/>
        <v>5680</v>
      </c>
      <c r="D24" s="19">
        <v>570.7</v>
      </c>
      <c r="E24" s="19">
        <v>538.8</v>
      </c>
      <c r="F24" s="19">
        <v>467</v>
      </c>
      <c r="G24" s="19">
        <v>586</v>
      </c>
      <c r="H24" s="19">
        <v>427.4</v>
      </c>
      <c r="I24" s="19">
        <v>361</v>
      </c>
      <c r="J24" s="19">
        <v>350</v>
      </c>
      <c r="K24" s="19">
        <v>374</v>
      </c>
      <c r="L24" s="19">
        <v>547.7</v>
      </c>
      <c r="M24" s="19">
        <v>1457.4</v>
      </c>
    </row>
    <row r="25" ht="16" customHeight="1" spans="1:13">
      <c r="A25" s="25" t="s">
        <v>39</v>
      </c>
      <c r="B25" s="20" t="s">
        <v>21</v>
      </c>
      <c r="C25" s="18">
        <f t="shared" si="0"/>
        <v>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ht="16" customHeight="1" spans="1:13">
      <c r="A26" s="25" t="s">
        <v>40</v>
      </c>
      <c r="B26" s="20" t="s">
        <v>26</v>
      </c>
      <c r="C26" s="18">
        <f t="shared" si="0"/>
        <v>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ht="16" customHeight="1" spans="1:13">
      <c r="A27" s="16" t="s">
        <v>41</v>
      </c>
      <c r="B27" s="20" t="s">
        <v>21</v>
      </c>
      <c r="C27" s="18">
        <f t="shared" si="0"/>
        <v>55.9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6.4</v>
      </c>
      <c r="J27" s="19">
        <v>10</v>
      </c>
      <c r="K27" s="19">
        <v>2</v>
      </c>
      <c r="L27" s="19">
        <v>25.5</v>
      </c>
      <c r="M27" s="19">
        <v>12</v>
      </c>
    </row>
    <row r="28" ht="16" customHeight="1" spans="1:13">
      <c r="A28" s="16" t="s">
        <v>42</v>
      </c>
      <c r="B28" s="20" t="s">
        <v>26</v>
      </c>
      <c r="C28" s="18">
        <f t="shared" si="0"/>
        <v>10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1.2</v>
      </c>
      <c r="J28" s="19">
        <v>1.8</v>
      </c>
      <c r="K28" s="19">
        <v>0.4</v>
      </c>
      <c r="L28" s="19">
        <v>4.4</v>
      </c>
      <c r="M28" s="19">
        <v>2.2</v>
      </c>
    </row>
    <row r="29" ht="16" customHeight="1" spans="1:13">
      <c r="A29" s="16" t="s">
        <v>43</v>
      </c>
      <c r="B29" s="20" t="s">
        <v>21</v>
      </c>
      <c r="C29" s="18">
        <f t="shared" si="0"/>
        <v>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ht="16" customHeight="1" spans="1:13">
      <c r="A30" s="16" t="s">
        <v>44</v>
      </c>
      <c r="B30" s="20" t="s">
        <v>26</v>
      </c>
      <c r="C30" s="18">
        <f t="shared" si="0"/>
        <v>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ht="16" customHeight="1" spans="1:13">
      <c r="A31" s="16" t="s">
        <v>45</v>
      </c>
      <c r="B31" s="20" t="s">
        <v>21</v>
      </c>
      <c r="C31" s="18">
        <f t="shared" si="0"/>
        <v>444.8</v>
      </c>
      <c r="D31" s="19">
        <v>84</v>
      </c>
      <c r="E31" s="19">
        <v>0</v>
      </c>
      <c r="F31" s="19">
        <v>16</v>
      </c>
      <c r="G31" s="19">
        <v>43</v>
      </c>
      <c r="H31" s="19">
        <v>0</v>
      </c>
      <c r="I31" s="19">
        <v>31</v>
      </c>
      <c r="J31" s="19">
        <v>0</v>
      </c>
      <c r="K31" s="19">
        <v>29</v>
      </c>
      <c r="L31" s="19">
        <v>105.8</v>
      </c>
      <c r="M31" s="19">
        <v>136</v>
      </c>
    </row>
    <row r="32" ht="16" customHeight="1" spans="1:13">
      <c r="A32" s="16" t="s">
        <v>46</v>
      </c>
      <c r="B32" s="20" t="s">
        <v>26</v>
      </c>
      <c r="C32" s="18">
        <f t="shared" si="0"/>
        <v>249</v>
      </c>
      <c r="D32" s="19">
        <v>46.4</v>
      </c>
      <c r="E32" s="19">
        <v>0</v>
      </c>
      <c r="F32" s="19">
        <v>8.8</v>
      </c>
      <c r="G32" s="19">
        <v>24.7</v>
      </c>
      <c r="H32" s="19">
        <v>0</v>
      </c>
      <c r="I32" s="19">
        <v>17.2</v>
      </c>
      <c r="J32" s="19">
        <v>0</v>
      </c>
      <c r="K32" s="19">
        <v>16</v>
      </c>
      <c r="L32" s="19">
        <v>59.8</v>
      </c>
      <c r="M32" s="19">
        <v>76.1</v>
      </c>
    </row>
    <row r="33" ht="16" customHeight="1" spans="1:13">
      <c r="A33" s="16" t="s">
        <v>47</v>
      </c>
      <c r="B33" s="20" t="s">
        <v>21</v>
      </c>
      <c r="C33" s="18">
        <f t="shared" si="0"/>
        <v>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16" customHeight="1" spans="1:13">
      <c r="A34" s="16" t="s">
        <v>48</v>
      </c>
      <c r="B34" s="20" t="s">
        <v>26</v>
      </c>
      <c r="C34" s="18">
        <f t="shared" si="0"/>
        <v>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16" customHeight="1" spans="1:13">
      <c r="A35" s="16" t="s">
        <v>49</v>
      </c>
      <c r="B35" s="20" t="s">
        <v>21</v>
      </c>
      <c r="C35" s="18">
        <f t="shared" si="0"/>
        <v>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ht="16" customHeight="1" spans="1:13">
      <c r="A36" s="16" t="s">
        <v>50</v>
      </c>
      <c r="B36" s="20" t="s">
        <v>26</v>
      </c>
      <c r="C36" s="18">
        <f t="shared" si="0"/>
        <v>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ht="16" customHeight="1" spans="1:13">
      <c r="A37" s="16" t="s">
        <v>51</v>
      </c>
      <c r="B37" s="20" t="s">
        <v>21</v>
      </c>
      <c r="C37" s="18">
        <f t="shared" si="0"/>
        <v>0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ht="16" customHeight="1" spans="1:13">
      <c r="A38" s="16" t="s">
        <v>52</v>
      </c>
      <c r="B38" s="20" t="s">
        <v>26</v>
      </c>
      <c r="C38" s="18">
        <f t="shared" si="0"/>
        <v>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ht="16" customHeight="1" spans="1:13">
      <c r="A39" s="16" t="s">
        <v>53</v>
      </c>
      <c r="B39" s="20" t="s">
        <v>21</v>
      </c>
      <c r="C39" s="18">
        <f t="shared" si="0"/>
        <v>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ht="16" customHeight="1" spans="1:13">
      <c r="A40" s="16" t="s">
        <v>54</v>
      </c>
      <c r="B40" s="20" t="s">
        <v>26</v>
      </c>
      <c r="C40" s="18">
        <f t="shared" ref="C40:C50" si="9">SUM(D40:M40)</f>
        <v>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ht="16" customHeight="1" spans="1:13">
      <c r="A41" s="26" t="s">
        <v>55</v>
      </c>
      <c r="B41" s="17" t="s">
        <v>21</v>
      </c>
      <c r="C41" s="18">
        <f t="shared" si="9"/>
        <v>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ht="16" customHeight="1" spans="1:13">
      <c r="A42" s="16" t="s">
        <v>56</v>
      </c>
      <c r="B42" s="20" t="s">
        <v>26</v>
      </c>
      <c r="C42" s="18">
        <f t="shared" si="9"/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ht="16" customHeight="1" spans="1:13">
      <c r="A43" s="25" t="s">
        <v>57</v>
      </c>
      <c r="B43" s="20" t="s">
        <v>21</v>
      </c>
      <c r="C43" s="18">
        <f t="shared" si="9"/>
        <v>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ht="16" customHeight="1" spans="1:13">
      <c r="A44" s="16" t="s">
        <v>58</v>
      </c>
      <c r="B44" s="20" t="s">
        <v>26</v>
      </c>
      <c r="C44" s="18">
        <f t="shared" si="9"/>
        <v>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ht="16" customHeight="1" spans="1:13">
      <c r="A45" s="16" t="s">
        <v>59</v>
      </c>
      <c r="B45" s="20" t="s">
        <v>21</v>
      </c>
      <c r="C45" s="18">
        <f t="shared" si="9"/>
        <v>739.9</v>
      </c>
      <c r="D45" s="18">
        <f t="shared" ref="D45:P45" si="10">D47+D51+D57+D53+D55</f>
        <v>63.6</v>
      </c>
      <c r="E45" s="18">
        <f t="shared" si="10"/>
        <v>57.7</v>
      </c>
      <c r="F45" s="18">
        <f t="shared" si="10"/>
        <v>0</v>
      </c>
      <c r="G45" s="18">
        <f t="shared" si="10"/>
        <v>49</v>
      </c>
      <c r="H45" s="18">
        <f t="shared" si="10"/>
        <v>71.8</v>
      </c>
      <c r="I45" s="18">
        <f t="shared" si="10"/>
        <v>40.5</v>
      </c>
      <c r="J45" s="18">
        <f t="shared" si="10"/>
        <v>0</v>
      </c>
      <c r="K45" s="18">
        <f t="shared" si="10"/>
        <v>70.9</v>
      </c>
      <c r="L45" s="18">
        <f t="shared" si="10"/>
        <v>300.5</v>
      </c>
      <c r="M45" s="18">
        <f t="shared" si="10"/>
        <v>85.9</v>
      </c>
    </row>
    <row r="46" ht="16" customHeight="1" spans="1:13">
      <c r="A46" s="16" t="s">
        <v>60</v>
      </c>
      <c r="B46" s="20" t="s">
        <v>26</v>
      </c>
      <c r="C46" s="18">
        <f t="shared" si="9"/>
        <v>116</v>
      </c>
      <c r="D46" s="18">
        <f t="shared" ref="D46:P46" si="11">D48+D52+D58+D54+D56</f>
        <v>10.2</v>
      </c>
      <c r="E46" s="18">
        <f t="shared" si="11"/>
        <v>9.2</v>
      </c>
      <c r="F46" s="18">
        <f t="shared" si="11"/>
        <v>0</v>
      </c>
      <c r="G46" s="18">
        <f t="shared" si="11"/>
        <v>7.8</v>
      </c>
      <c r="H46" s="18">
        <f t="shared" si="11"/>
        <v>11.5</v>
      </c>
      <c r="I46" s="18">
        <f t="shared" si="11"/>
        <v>6.5</v>
      </c>
      <c r="J46" s="18">
        <f t="shared" si="11"/>
        <v>0</v>
      </c>
      <c r="K46" s="18">
        <f t="shared" si="11"/>
        <v>11</v>
      </c>
      <c r="L46" s="18">
        <f t="shared" si="11"/>
        <v>46.1</v>
      </c>
      <c r="M46" s="18">
        <f t="shared" si="11"/>
        <v>13.7</v>
      </c>
    </row>
    <row r="47" ht="16" customHeight="1" spans="1:13">
      <c r="A47" s="16" t="s">
        <v>61</v>
      </c>
      <c r="B47" s="20" t="s">
        <v>21</v>
      </c>
      <c r="C47" s="18">
        <f t="shared" si="9"/>
        <v>511</v>
      </c>
      <c r="D47" s="19">
        <v>59.1</v>
      </c>
      <c r="E47" s="19">
        <v>57.7</v>
      </c>
      <c r="F47" s="19">
        <v>0</v>
      </c>
      <c r="G47" s="19">
        <v>49</v>
      </c>
      <c r="H47" s="19">
        <v>71.8</v>
      </c>
      <c r="I47" s="19">
        <v>40.5</v>
      </c>
      <c r="J47" s="19">
        <v>0</v>
      </c>
      <c r="K47" s="33">
        <v>35.5</v>
      </c>
      <c r="L47" s="33">
        <v>111.5</v>
      </c>
      <c r="M47" s="19">
        <v>85.9</v>
      </c>
    </row>
    <row r="48" ht="16" customHeight="1" spans="1:13">
      <c r="A48" s="16" t="s">
        <v>62</v>
      </c>
      <c r="B48" s="20" t="s">
        <v>26</v>
      </c>
      <c r="C48" s="18">
        <f t="shared" si="9"/>
        <v>82</v>
      </c>
      <c r="D48" s="19">
        <v>9.5</v>
      </c>
      <c r="E48" s="19">
        <v>9.2</v>
      </c>
      <c r="F48" s="19">
        <v>0</v>
      </c>
      <c r="G48" s="19">
        <v>7.8</v>
      </c>
      <c r="H48" s="19">
        <v>11.5</v>
      </c>
      <c r="I48" s="19">
        <v>6.5</v>
      </c>
      <c r="J48" s="19">
        <v>0</v>
      </c>
      <c r="K48" s="19">
        <v>5.7</v>
      </c>
      <c r="L48" s="19">
        <v>18.1</v>
      </c>
      <c r="M48" s="19">
        <v>13.7</v>
      </c>
    </row>
    <row r="49" ht="16" customHeight="1" spans="1:13">
      <c r="A49" s="25" t="s">
        <v>63</v>
      </c>
      <c r="B49" s="20" t="s">
        <v>21</v>
      </c>
      <c r="C49" s="18">
        <f t="shared" si="9"/>
        <v>0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ht="16" customHeight="1" spans="1:13">
      <c r="A50" s="25" t="s">
        <v>64</v>
      </c>
      <c r="B50" s="20" t="s">
        <v>26</v>
      </c>
      <c r="C50" s="18">
        <f t="shared" si="9"/>
        <v>0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ht="16" customHeight="1" spans="1:13">
      <c r="A51" s="16" t="s">
        <v>65</v>
      </c>
      <c r="B51" s="20" t="s">
        <v>21</v>
      </c>
      <c r="C51" s="18">
        <f t="shared" ref="C51:C75" si="12">SUM(D51:M51)</f>
        <v>0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ht="16" customHeight="1" spans="1:13">
      <c r="A52" s="16" t="s">
        <v>66</v>
      </c>
      <c r="B52" s="20" t="s">
        <v>26</v>
      </c>
      <c r="C52" s="18">
        <f t="shared" si="12"/>
        <v>0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ht="16" customHeight="1" spans="1:13">
      <c r="A53" s="16" t="s">
        <v>67</v>
      </c>
      <c r="B53" s="20" t="s">
        <v>21</v>
      </c>
      <c r="C53" s="18">
        <f t="shared" si="12"/>
        <v>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ht="16" customHeight="1" spans="1:13">
      <c r="A54" s="16" t="s">
        <v>68</v>
      </c>
      <c r="B54" s="20" t="s">
        <v>26</v>
      </c>
      <c r="C54" s="18">
        <f t="shared" si="12"/>
        <v>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ht="16" customHeight="1" spans="1:13">
      <c r="A55" s="16" t="s">
        <v>69</v>
      </c>
      <c r="B55" s="20" t="s">
        <v>21</v>
      </c>
      <c r="C55" s="18">
        <f t="shared" si="12"/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ht="16" customHeight="1" spans="1:13">
      <c r="A56" s="16" t="s">
        <v>70</v>
      </c>
      <c r="B56" s="20" t="s">
        <v>26</v>
      </c>
      <c r="C56" s="18">
        <f t="shared" si="12"/>
        <v>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ht="16" customHeight="1" spans="1:13">
      <c r="A57" s="16" t="s">
        <v>71</v>
      </c>
      <c r="B57" s="20" t="s">
        <v>21</v>
      </c>
      <c r="C57" s="18">
        <f t="shared" si="12"/>
        <v>228.9</v>
      </c>
      <c r="D57" s="19">
        <v>4.5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35.4</v>
      </c>
      <c r="L57" s="19">
        <v>189</v>
      </c>
      <c r="M57" s="19">
        <v>0</v>
      </c>
    </row>
    <row r="58" ht="16" customHeight="1" spans="1:13">
      <c r="A58" s="16" t="s">
        <v>72</v>
      </c>
      <c r="B58" s="20" t="s">
        <v>26</v>
      </c>
      <c r="C58" s="18">
        <f t="shared" si="12"/>
        <v>34</v>
      </c>
      <c r="D58" s="19">
        <v>0.7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5.3</v>
      </c>
      <c r="L58" s="19">
        <v>28</v>
      </c>
      <c r="M58" s="19">
        <v>0</v>
      </c>
    </row>
    <row r="59" ht="16" customHeight="1" spans="1:13">
      <c r="A59" s="26" t="s">
        <v>73</v>
      </c>
      <c r="B59" s="20" t="s">
        <v>21</v>
      </c>
      <c r="C59" s="18">
        <f t="shared" si="12"/>
        <v>0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ht="16" customHeight="1" spans="1:13">
      <c r="A60" s="16" t="s">
        <v>74</v>
      </c>
      <c r="B60" s="20" t="s">
        <v>26</v>
      </c>
      <c r="C60" s="18">
        <f t="shared" si="12"/>
        <v>0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ht="16" customHeight="1" spans="1:13">
      <c r="A61" s="16" t="s">
        <v>75</v>
      </c>
      <c r="B61" s="20" t="s">
        <v>21</v>
      </c>
      <c r="C61" s="18">
        <f t="shared" si="12"/>
        <v>286.6</v>
      </c>
      <c r="D61" s="27">
        <v>69.7</v>
      </c>
      <c r="E61" s="27">
        <v>9.5</v>
      </c>
      <c r="F61" s="27">
        <v>0</v>
      </c>
      <c r="G61" s="27">
        <v>42.9</v>
      </c>
      <c r="H61" s="27">
        <v>36.2</v>
      </c>
      <c r="I61" s="27">
        <v>17.9</v>
      </c>
      <c r="J61" s="27">
        <v>14.6</v>
      </c>
      <c r="K61" s="27">
        <v>44</v>
      </c>
      <c r="L61" s="27">
        <v>14.3</v>
      </c>
      <c r="M61" s="27">
        <v>37.5</v>
      </c>
    </row>
    <row r="62" ht="16" customHeight="1" spans="1:13">
      <c r="A62" s="16" t="s">
        <v>76</v>
      </c>
      <c r="B62" s="20" t="s">
        <v>26</v>
      </c>
      <c r="C62" s="18">
        <f t="shared" si="12"/>
        <v>106</v>
      </c>
      <c r="D62" s="28">
        <v>26</v>
      </c>
      <c r="E62" s="28">
        <v>3.5</v>
      </c>
      <c r="F62" s="28">
        <v>0</v>
      </c>
      <c r="G62" s="28">
        <v>15.8</v>
      </c>
      <c r="H62" s="28">
        <v>13.4</v>
      </c>
      <c r="I62" s="28">
        <v>6.6</v>
      </c>
      <c r="J62" s="28">
        <v>5.4</v>
      </c>
      <c r="K62" s="28">
        <v>16.2</v>
      </c>
      <c r="L62" s="28">
        <v>5.3</v>
      </c>
      <c r="M62" s="28">
        <v>13.8</v>
      </c>
    </row>
    <row r="63" ht="16" customHeight="1" spans="1:13">
      <c r="A63" s="25" t="s">
        <v>77</v>
      </c>
      <c r="B63" s="20" t="s">
        <v>21</v>
      </c>
      <c r="C63" s="18">
        <f t="shared" si="12"/>
        <v>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ht="16" customHeight="1" spans="1:13">
      <c r="A64" s="16" t="s">
        <v>78</v>
      </c>
      <c r="B64" s="17" t="s">
        <v>26</v>
      </c>
      <c r="C64" s="18">
        <f t="shared" si="12"/>
        <v>0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ht="16" customHeight="1" spans="1:13">
      <c r="A65" s="34" t="s">
        <v>79</v>
      </c>
      <c r="B65" s="20" t="s">
        <v>21</v>
      </c>
      <c r="C65" s="18">
        <f t="shared" si="12"/>
        <v>0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ht="16" customHeight="1" spans="1:13">
      <c r="A66" s="34" t="s">
        <v>80</v>
      </c>
      <c r="B66" s="20" t="s">
        <v>26</v>
      </c>
      <c r="C66" s="18">
        <f t="shared" si="12"/>
        <v>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ht="16" customHeight="1" spans="1:13">
      <c r="A67" s="34" t="s">
        <v>81</v>
      </c>
      <c r="B67" s="20" t="s">
        <v>21</v>
      </c>
      <c r="C67" s="18">
        <f t="shared" si="12"/>
        <v>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ht="16" customHeight="1" spans="1:13">
      <c r="A68" s="34" t="s">
        <v>82</v>
      </c>
      <c r="B68" s="20" t="s">
        <v>26</v>
      </c>
      <c r="C68" s="18">
        <f t="shared" si="12"/>
        <v>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ht="16" customHeight="1" spans="1:13">
      <c r="A69" s="34" t="s">
        <v>83</v>
      </c>
      <c r="B69" s="20" t="s">
        <v>21</v>
      </c>
      <c r="C69" s="18">
        <f t="shared" si="12"/>
        <v>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ht="16" customHeight="1" spans="1:13">
      <c r="A70" s="35" t="s">
        <v>84</v>
      </c>
      <c r="B70" s="20" t="s">
        <v>26</v>
      </c>
      <c r="C70" s="18">
        <f t="shared" si="12"/>
        <v>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ht="16" customHeight="1" spans="1:13">
      <c r="A71" s="16" t="s">
        <v>85</v>
      </c>
      <c r="B71" s="20" t="s">
        <v>21</v>
      </c>
      <c r="C71" s="18">
        <f t="shared" si="12"/>
        <v>0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ht="16" customHeight="1" spans="1:13">
      <c r="A72" s="16" t="s">
        <v>86</v>
      </c>
      <c r="B72" s="20" t="s">
        <v>26</v>
      </c>
      <c r="C72" s="18">
        <f t="shared" si="12"/>
        <v>0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ht="16" customHeight="1" spans="1:13">
      <c r="A73" s="16" t="s">
        <v>87</v>
      </c>
      <c r="B73" s="20" t="s">
        <v>21</v>
      </c>
      <c r="C73" s="18">
        <f t="shared" si="12"/>
        <v>6701</v>
      </c>
      <c r="D73" s="18">
        <f t="shared" ref="D73:P73" si="13">D75+D77+D79+D81++D83+D85</f>
        <v>937</v>
      </c>
      <c r="E73" s="18">
        <f t="shared" si="13"/>
        <v>658.6</v>
      </c>
      <c r="F73" s="18">
        <f t="shared" si="13"/>
        <v>350.6</v>
      </c>
      <c r="G73" s="18">
        <f t="shared" si="13"/>
        <v>301</v>
      </c>
      <c r="H73" s="18">
        <f t="shared" si="13"/>
        <v>638.2</v>
      </c>
      <c r="I73" s="18">
        <f t="shared" si="13"/>
        <v>585.5</v>
      </c>
      <c r="J73" s="18">
        <f t="shared" si="13"/>
        <v>337</v>
      </c>
      <c r="K73" s="18">
        <f t="shared" si="13"/>
        <v>649.6</v>
      </c>
      <c r="L73" s="18">
        <f t="shared" si="13"/>
        <v>1547.5</v>
      </c>
      <c r="M73" s="18">
        <f t="shared" si="13"/>
        <v>696</v>
      </c>
    </row>
    <row r="74" ht="16" customHeight="1" spans="1:13">
      <c r="A74" s="16" t="s">
        <v>88</v>
      </c>
      <c r="B74" s="20" t="s">
        <v>26</v>
      </c>
      <c r="C74" s="18">
        <f t="shared" si="12"/>
        <v>811</v>
      </c>
      <c r="D74" s="18">
        <f t="shared" ref="D74:P74" si="14">D76+D78+D80+D82++D84+D86</f>
        <v>105.5</v>
      </c>
      <c r="E74" s="18">
        <f t="shared" si="14"/>
        <v>77.1</v>
      </c>
      <c r="F74" s="18">
        <f t="shared" si="14"/>
        <v>41</v>
      </c>
      <c r="G74" s="18">
        <f t="shared" si="14"/>
        <v>39.2</v>
      </c>
      <c r="H74" s="18">
        <f t="shared" si="14"/>
        <v>78.6</v>
      </c>
      <c r="I74" s="18">
        <f t="shared" si="14"/>
        <v>69</v>
      </c>
      <c r="J74" s="18">
        <f t="shared" si="14"/>
        <v>41</v>
      </c>
      <c r="K74" s="18">
        <f t="shared" si="14"/>
        <v>91.5</v>
      </c>
      <c r="L74" s="18">
        <f t="shared" si="14"/>
        <v>183.6</v>
      </c>
      <c r="M74" s="18">
        <f t="shared" si="14"/>
        <v>84.5</v>
      </c>
    </row>
    <row r="75" ht="16" customHeight="1" spans="1:13">
      <c r="A75" s="16" t="s">
        <v>89</v>
      </c>
      <c r="B75" s="20" t="s">
        <v>21</v>
      </c>
      <c r="C75" s="18">
        <f t="shared" si="12"/>
        <v>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ht="16" customHeight="1" spans="1:13">
      <c r="A76" s="16" t="s">
        <v>90</v>
      </c>
      <c r="B76" s="20" t="s">
        <v>26</v>
      </c>
      <c r="C76" s="18">
        <f t="shared" ref="C76:C139" si="15">SUM(D76:M76)</f>
        <v>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ht="16" customHeight="1" spans="1:13">
      <c r="A77" s="16" t="s">
        <v>91</v>
      </c>
      <c r="B77" s="20" t="s">
        <v>21</v>
      </c>
      <c r="C77" s="18">
        <f t="shared" si="15"/>
        <v>174</v>
      </c>
      <c r="D77" s="19">
        <v>0</v>
      </c>
      <c r="E77" s="19">
        <v>3</v>
      </c>
      <c r="F77" s="19">
        <v>7</v>
      </c>
      <c r="G77" s="19">
        <v>22</v>
      </c>
      <c r="H77" s="19">
        <v>49</v>
      </c>
      <c r="I77" s="19">
        <v>18.5</v>
      </c>
      <c r="J77" s="19">
        <v>24</v>
      </c>
      <c r="K77" s="19">
        <v>14</v>
      </c>
      <c r="L77" s="19">
        <v>34.5</v>
      </c>
      <c r="M77" s="19">
        <v>2</v>
      </c>
    </row>
    <row r="78" ht="16" customHeight="1" spans="1:13">
      <c r="A78" s="16" t="s">
        <v>92</v>
      </c>
      <c r="B78" s="20" t="s">
        <v>26</v>
      </c>
      <c r="C78" s="18">
        <f t="shared" si="15"/>
        <v>25</v>
      </c>
      <c r="D78" s="21">
        <v>0</v>
      </c>
      <c r="E78" s="21">
        <v>0.4</v>
      </c>
      <c r="F78" s="21">
        <v>0.9</v>
      </c>
      <c r="G78" s="21">
        <v>3.1</v>
      </c>
      <c r="H78" s="21">
        <v>6.9</v>
      </c>
      <c r="I78" s="21">
        <v>2.7</v>
      </c>
      <c r="J78" s="21">
        <v>3.4</v>
      </c>
      <c r="K78" s="21">
        <v>2.1</v>
      </c>
      <c r="L78" s="21">
        <v>5.2</v>
      </c>
      <c r="M78" s="21">
        <v>0.3</v>
      </c>
    </row>
    <row r="79" ht="16" customHeight="1" spans="1:13">
      <c r="A79" s="16" t="s">
        <v>93</v>
      </c>
      <c r="B79" s="20" t="s">
        <v>21</v>
      </c>
      <c r="C79" s="18">
        <f t="shared" si="15"/>
        <v>56</v>
      </c>
      <c r="D79" s="24">
        <v>0</v>
      </c>
      <c r="E79" s="24">
        <v>0</v>
      </c>
      <c r="F79" s="24">
        <v>0</v>
      </c>
      <c r="G79" s="24">
        <v>5</v>
      </c>
      <c r="H79" s="24">
        <v>4</v>
      </c>
      <c r="I79" s="24">
        <v>0</v>
      </c>
      <c r="J79" s="24">
        <v>0</v>
      </c>
      <c r="K79" s="24">
        <v>21.8</v>
      </c>
      <c r="L79" s="24">
        <v>16.7</v>
      </c>
      <c r="M79" s="24">
        <v>8.5</v>
      </c>
    </row>
    <row r="80" ht="16" customHeight="1" spans="1:13">
      <c r="A80" s="16" t="s">
        <v>94</v>
      </c>
      <c r="B80" s="20" t="s">
        <v>26</v>
      </c>
      <c r="C80" s="18">
        <f t="shared" si="15"/>
        <v>20</v>
      </c>
      <c r="D80" s="24">
        <v>0</v>
      </c>
      <c r="E80" s="24">
        <v>0</v>
      </c>
      <c r="F80" s="24">
        <v>0</v>
      </c>
      <c r="G80" s="24">
        <v>2</v>
      </c>
      <c r="H80" s="24">
        <v>1.6</v>
      </c>
      <c r="I80" s="24">
        <v>0</v>
      </c>
      <c r="J80" s="24">
        <v>0</v>
      </c>
      <c r="K80" s="24">
        <v>7.9</v>
      </c>
      <c r="L80" s="24">
        <v>5.2</v>
      </c>
      <c r="M80" s="24">
        <v>3.3</v>
      </c>
    </row>
    <row r="81" ht="16" customHeight="1" spans="1:13">
      <c r="A81" s="16" t="s">
        <v>95</v>
      </c>
      <c r="B81" s="20" t="s">
        <v>21</v>
      </c>
      <c r="C81" s="18">
        <f t="shared" si="15"/>
        <v>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ht="16" customHeight="1" spans="1:13">
      <c r="A82" s="16" t="s">
        <v>96</v>
      </c>
      <c r="B82" s="20" t="s">
        <v>26</v>
      </c>
      <c r="C82" s="18">
        <f t="shared" si="15"/>
        <v>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ht="16" customHeight="1" spans="1:13">
      <c r="A83" s="16" t="s">
        <v>97</v>
      </c>
      <c r="B83" s="20" t="s">
        <v>21</v>
      </c>
      <c r="C83" s="18">
        <f t="shared" si="15"/>
        <v>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ht="16" customHeight="1" spans="1:13">
      <c r="A84" s="16" t="s">
        <v>98</v>
      </c>
      <c r="B84" s="20" t="s">
        <v>26</v>
      </c>
      <c r="C84" s="18">
        <f t="shared" si="15"/>
        <v>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ht="16" customHeight="1" spans="1:13">
      <c r="A85" s="16" t="s">
        <v>99</v>
      </c>
      <c r="B85" s="20" t="s">
        <v>21</v>
      </c>
      <c r="C85" s="18">
        <f t="shared" si="15"/>
        <v>6471</v>
      </c>
      <c r="D85" s="19">
        <v>937</v>
      </c>
      <c r="E85" s="19">
        <v>655.6</v>
      </c>
      <c r="F85" s="19">
        <v>343.6</v>
      </c>
      <c r="G85" s="19">
        <v>274</v>
      </c>
      <c r="H85" s="19">
        <v>585.2</v>
      </c>
      <c r="I85" s="19">
        <v>567</v>
      </c>
      <c r="J85" s="19">
        <v>313</v>
      </c>
      <c r="K85" s="19">
        <v>613.8</v>
      </c>
      <c r="L85" s="19">
        <v>1496.3</v>
      </c>
      <c r="M85" s="19">
        <v>685.5</v>
      </c>
    </row>
    <row r="86" ht="16" customHeight="1" spans="1:13">
      <c r="A86" s="16" t="s">
        <v>100</v>
      </c>
      <c r="B86" s="20" t="s">
        <v>26</v>
      </c>
      <c r="C86" s="18">
        <f t="shared" si="15"/>
        <v>766</v>
      </c>
      <c r="D86" s="19">
        <v>105.5</v>
      </c>
      <c r="E86" s="19">
        <v>76.7</v>
      </c>
      <c r="F86" s="19">
        <v>40.1</v>
      </c>
      <c r="G86" s="19">
        <v>34.1</v>
      </c>
      <c r="H86" s="19">
        <v>70.1</v>
      </c>
      <c r="I86" s="19">
        <v>66.3</v>
      </c>
      <c r="J86" s="19">
        <v>37.6</v>
      </c>
      <c r="K86" s="19">
        <v>81.5</v>
      </c>
      <c r="L86" s="19">
        <v>173.2</v>
      </c>
      <c r="M86" s="19">
        <v>80.9</v>
      </c>
    </row>
    <row r="87" ht="16" customHeight="1" spans="1:13">
      <c r="A87" s="16" t="s">
        <v>101</v>
      </c>
      <c r="B87" s="20" t="s">
        <v>21</v>
      </c>
      <c r="C87" s="18">
        <f t="shared" si="15"/>
        <v>0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ht="16" customHeight="1" spans="1:13">
      <c r="A88" s="16" t="s">
        <v>102</v>
      </c>
      <c r="B88" s="20" t="s">
        <v>26</v>
      </c>
      <c r="C88" s="18">
        <f t="shared" si="15"/>
        <v>0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ht="16" customHeight="1" spans="1:13">
      <c r="A89" s="16" t="s">
        <v>103</v>
      </c>
      <c r="B89" s="20" t="s">
        <v>21</v>
      </c>
      <c r="C89" s="18">
        <f t="shared" si="15"/>
        <v>0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ht="16" customHeight="1" spans="1:13">
      <c r="A90" s="16" t="s">
        <v>104</v>
      </c>
      <c r="B90" s="20" t="s">
        <v>26</v>
      </c>
      <c r="C90" s="18">
        <f t="shared" si="15"/>
        <v>0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ht="16" customHeight="1" spans="1:13">
      <c r="A91" s="16" t="s">
        <v>105</v>
      </c>
      <c r="B91" s="20" t="s">
        <v>21</v>
      </c>
      <c r="C91" s="18">
        <f t="shared" si="15"/>
        <v>4900</v>
      </c>
      <c r="D91" s="18">
        <f t="shared" ref="D91:P91" si="16">D93+D95</f>
        <v>120</v>
      </c>
      <c r="E91" s="18">
        <f t="shared" si="16"/>
        <v>25</v>
      </c>
      <c r="F91" s="18">
        <f t="shared" si="16"/>
        <v>1710</v>
      </c>
      <c r="G91" s="18">
        <f t="shared" si="16"/>
        <v>95</v>
      </c>
      <c r="H91" s="18">
        <f t="shared" si="16"/>
        <v>530</v>
      </c>
      <c r="I91" s="18">
        <f t="shared" si="16"/>
        <v>85</v>
      </c>
      <c r="J91" s="18">
        <f t="shared" si="16"/>
        <v>930</v>
      </c>
      <c r="K91" s="18">
        <f t="shared" si="16"/>
        <v>280</v>
      </c>
      <c r="L91" s="18">
        <f t="shared" si="16"/>
        <v>1125</v>
      </c>
      <c r="M91" s="18">
        <f t="shared" si="16"/>
        <v>0</v>
      </c>
    </row>
    <row r="92" ht="16" customHeight="1" spans="1:13">
      <c r="A92" s="16" t="s">
        <v>106</v>
      </c>
      <c r="B92" s="20" t="s">
        <v>26</v>
      </c>
      <c r="C92" s="18">
        <f t="shared" si="15"/>
        <v>1195</v>
      </c>
      <c r="D92" s="18">
        <f t="shared" ref="D92:P92" si="17">D94+D96</f>
        <v>29.3</v>
      </c>
      <c r="E92" s="18">
        <f t="shared" si="17"/>
        <v>6.1</v>
      </c>
      <c r="F92" s="18">
        <f t="shared" si="17"/>
        <v>417</v>
      </c>
      <c r="G92" s="18">
        <f t="shared" si="17"/>
        <v>23.2</v>
      </c>
      <c r="H92" s="18">
        <f t="shared" si="17"/>
        <v>129.3</v>
      </c>
      <c r="I92" s="18">
        <f t="shared" si="17"/>
        <v>20.7</v>
      </c>
      <c r="J92" s="18">
        <f t="shared" si="17"/>
        <v>227</v>
      </c>
      <c r="K92" s="18">
        <f t="shared" si="17"/>
        <v>68.3</v>
      </c>
      <c r="L92" s="18">
        <f t="shared" si="17"/>
        <v>274.1</v>
      </c>
      <c r="M92" s="18">
        <f t="shared" si="17"/>
        <v>0</v>
      </c>
    </row>
    <row r="93" ht="16" customHeight="1" spans="1:13">
      <c r="A93" s="16" t="s">
        <v>107</v>
      </c>
      <c r="B93" s="20" t="s">
        <v>21</v>
      </c>
      <c r="C93" s="18">
        <f t="shared" si="15"/>
        <v>4900</v>
      </c>
      <c r="D93" s="24">
        <v>120</v>
      </c>
      <c r="E93" s="24">
        <v>25</v>
      </c>
      <c r="F93" s="24">
        <v>1710</v>
      </c>
      <c r="G93" s="24">
        <v>95</v>
      </c>
      <c r="H93" s="24">
        <v>530</v>
      </c>
      <c r="I93" s="24">
        <v>85</v>
      </c>
      <c r="J93" s="24">
        <v>930</v>
      </c>
      <c r="K93" s="24">
        <v>280</v>
      </c>
      <c r="L93" s="24">
        <v>1125</v>
      </c>
      <c r="M93" s="24">
        <v>0</v>
      </c>
    </row>
    <row r="94" ht="16" customHeight="1" spans="1:13">
      <c r="A94" s="16" t="s">
        <v>108</v>
      </c>
      <c r="B94" s="20" t="s">
        <v>26</v>
      </c>
      <c r="C94" s="18">
        <f t="shared" si="15"/>
        <v>1195</v>
      </c>
      <c r="D94" s="19">
        <v>29.3</v>
      </c>
      <c r="E94" s="19">
        <v>6.1</v>
      </c>
      <c r="F94" s="19">
        <v>417</v>
      </c>
      <c r="G94" s="19">
        <v>23.2</v>
      </c>
      <c r="H94" s="19">
        <v>129.3</v>
      </c>
      <c r="I94" s="19">
        <v>20.7</v>
      </c>
      <c r="J94" s="19">
        <v>227</v>
      </c>
      <c r="K94" s="19">
        <v>68.3</v>
      </c>
      <c r="L94" s="19">
        <v>274.1</v>
      </c>
      <c r="M94" s="24">
        <v>0</v>
      </c>
    </row>
    <row r="95" ht="16" customHeight="1" spans="1:13">
      <c r="A95" s="16" t="s">
        <v>109</v>
      </c>
      <c r="B95" s="20" t="s">
        <v>21</v>
      </c>
      <c r="C95" s="18">
        <f t="shared" si="15"/>
        <v>0</v>
      </c>
      <c r="D95" s="19"/>
      <c r="E95" s="19"/>
      <c r="F95" s="19"/>
      <c r="G95" s="19"/>
      <c r="H95" s="19"/>
      <c r="I95" s="19"/>
      <c r="J95" s="19"/>
      <c r="K95" s="24"/>
      <c r="L95" s="24"/>
      <c r="M95" s="24"/>
    </row>
    <row r="96" ht="16" customHeight="1" spans="1:13">
      <c r="A96" s="16" t="s">
        <v>110</v>
      </c>
      <c r="B96" s="20" t="s">
        <v>26</v>
      </c>
      <c r="C96" s="18">
        <f t="shared" si="15"/>
        <v>0</v>
      </c>
      <c r="D96" s="24"/>
      <c r="E96" s="19"/>
      <c r="F96" s="19"/>
      <c r="G96" s="19"/>
      <c r="H96" s="24"/>
      <c r="I96" s="19"/>
      <c r="J96" s="24"/>
      <c r="K96" s="24"/>
      <c r="L96" s="24"/>
      <c r="M96" s="24"/>
    </row>
    <row r="97" ht="16" customHeight="1" spans="1:13">
      <c r="A97" s="16" t="s">
        <v>111</v>
      </c>
      <c r="B97" s="20" t="s">
        <v>21</v>
      </c>
      <c r="C97" s="18">
        <f t="shared" si="15"/>
        <v>0</v>
      </c>
      <c r="D97" s="18">
        <f t="shared" ref="D97:P97" si="18">D98+D99+D100+D102+D107</f>
        <v>0</v>
      </c>
      <c r="E97" s="18">
        <f t="shared" si="18"/>
        <v>0</v>
      </c>
      <c r="F97" s="18">
        <f t="shared" si="18"/>
        <v>0</v>
      </c>
      <c r="G97" s="18">
        <f t="shared" si="18"/>
        <v>0</v>
      </c>
      <c r="H97" s="18">
        <f t="shared" si="18"/>
        <v>0</v>
      </c>
      <c r="I97" s="18">
        <f t="shared" si="18"/>
        <v>0</v>
      </c>
      <c r="J97" s="18">
        <f t="shared" si="18"/>
        <v>0</v>
      </c>
      <c r="K97" s="18">
        <f t="shared" si="18"/>
        <v>0</v>
      </c>
      <c r="L97" s="18">
        <f t="shared" si="18"/>
        <v>0</v>
      </c>
      <c r="M97" s="18">
        <f t="shared" si="18"/>
        <v>0</v>
      </c>
    </row>
    <row r="98" ht="16" customHeight="1" spans="1:13">
      <c r="A98" s="16" t="s">
        <v>112</v>
      </c>
      <c r="B98" s="20" t="s">
        <v>21</v>
      </c>
      <c r="C98" s="18">
        <f t="shared" si="15"/>
        <v>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 ht="16" customHeight="1" spans="1:13">
      <c r="A99" s="16" t="s">
        <v>113</v>
      </c>
      <c r="B99" s="20" t="s">
        <v>21</v>
      </c>
      <c r="C99" s="18">
        <f t="shared" si="15"/>
        <v>0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ht="16" customHeight="1" spans="1:13">
      <c r="A100" s="16" t="s">
        <v>114</v>
      </c>
      <c r="B100" s="20" t="s">
        <v>21</v>
      </c>
      <c r="C100" s="18">
        <f t="shared" si="15"/>
        <v>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ht="16" customHeight="1" spans="1:13">
      <c r="A101" s="16" t="s">
        <v>115</v>
      </c>
      <c r="B101" s="20" t="s">
        <v>26</v>
      </c>
      <c r="C101" s="18">
        <f t="shared" si="15"/>
        <v>0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ht="16" customHeight="1" spans="1:13">
      <c r="A102" s="26" t="s">
        <v>116</v>
      </c>
      <c r="B102" s="20" t="s">
        <v>21</v>
      </c>
      <c r="C102" s="18">
        <f t="shared" si="15"/>
        <v>0</v>
      </c>
      <c r="D102" s="21">
        <f>D103+D105</f>
        <v>0</v>
      </c>
      <c r="E102" s="21">
        <f t="shared" ref="E102:M102" si="19">E103+E105</f>
        <v>0</v>
      </c>
      <c r="F102" s="21">
        <f t="shared" si="19"/>
        <v>0</v>
      </c>
      <c r="G102" s="21">
        <f t="shared" si="19"/>
        <v>0</v>
      </c>
      <c r="H102" s="21">
        <f t="shared" si="19"/>
        <v>0</v>
      </c>
      <c r="I102" s="21">
        <f t="shared" si="19"/>
        <v>0</v>
      </c>
      <c r="J102" s="21">
        <f t="shared" si="19"/>
        <v>0</v>
      </c>
      <c r="K102" s="21">
        <f t="shared" si="19"/>
        <v>0</v>
      </c>
      <c r="L102" s="21">
        <f t="shared" si="19"/>
        <v>0</v>
      </c>
      <c r="M102" s="21">
        <f t="shared" si="19"/>
        <v>0</v>
      </c>
    </row>
    <row r="103" ht="16" customHeight="1" spans="1:13">
      <c r="A103" s="16" t="s">
        <v>117</v>
      </c>
      <c r="B103" s="20" t="s">
        <v>21</v>
      </c>
      <c r="C103" s="18">
        <f t="shared" si="15"/>
        <v>0</v>
      </c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ht="16" customHeight="1" spans="1:13">
      <c r="A104" s="16" t="s">
        <v>118</v>
      </c>
      <c r="B104" s="20" t="s">
        <v>26</v>
      </c>
      <c r="C104" s="18">
        <f t="shared" si="15"/>
        <v>0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ht="16" customHeight="1" spans="1:13">
      <c r="A105" s="16" t="s">
        <v>119</v>
      </c>
      <c r="B105" s="20" t="s">
        <v>21</v>
      </c>
      <c r="C105" s="18">
        <f t="shared" si="15"/>
        <v>0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ht="16" customHeight="1" spans="1:13">
      <c r="A106" s="16" t="s">
        <v>120</v>
      </c>
      <c r="B106" s="20" t="s">
        <v>26</v>
      </c>
      <c r="C106" s="18">
        <f t="shared" si="15"/>
        <v>0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ht="16" customHeight="1" spans="1:13">
      <c r="A107" s="16" t="s">
        <v>121</v>
      </c>
      <c r="B107" s="20" t="s">
        <v>21</v>
      </c>
      <c r="C107" s="18">
        <f t="shared" si="15"/>
        <v>0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ht="16" customHeight="1" spans="1:13">
      <c r="A108" s="16" t="s">
        <v>122</v>
      </c>
      <c r="B108" s="20" t="s">
        <v>26</v>
      </c>
      <c r="C108" s="18">
        <f t="shared" si="15"/>
        <v>0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ht="16" customHeight="1" spans="1:13">
      <c r="A109" s="16" t="s">
        <v>123</v>
      </c>
      <c r="B109" s="20" t="s">
        <v>21</v>
      </c>
      <c r="C109" s="18">
        <f t="shared" si="15"/>
        <v>3165</v>
      </c>
      <c r="D109" s="18">
        <f t="shared" ref="D109:P109" si="20">D110+D125</f>
        <v>352.9</v>
      </c>
      <c r="E109" s="18">
        <f t="shared" si="20"/>
        <v>482</v>
      </c>
      <c r="F109" s="18">
        <f t="shared" si="20"/>
        <v>225.7</v>
      </c>
      <c r="G109" s="18">
        <f t="shared" si="20"/>
        <v>286.8</v>
      </c>
      <c r="H109" s="18">
        <f t="shared" si="20"/>
        <v>289.7</v>
      </c>
      <c r="I109" s="18">
        <f t="shared" si="20"/>
        <v>273</v>
      </c>
      <c r="J109" s="18">
        <f t="shared" si="20"/>
        <v>218.4</v>
      </c>
      <c r="K109" s="18">
        <f t="shared" si="20"/>
        <v>290.4</v>
      </c>
      <c r="L109" s="18">
        <f t="shared" si="20"/>
        <v>470.8</v>
      </c>
      <c r="M109" s="18">
        <f t="shared" si="20"/>
        <v>275.3</v>
      </c>
    </row>
    <row r="110" ht="16" customHeight="1" spans="1:13">
      <c r="A110" s="16" t="s">
        <v>124</v>
      </c>
      <c r="B110" s="20" t="s">
        <v>21</v>
      </c>
      <c r="C110" s="18">
        <f t="shared" si="15"/>
        <v>3165</v>
      </c>
      <c r="D110" s="18">
        <f>D112+D114+D123</f>
        <v>352.9</v>
      </c>
      <c r="E110" s="18">
        <f t="shared" ref="D110:P110" si="21">E112+E114+E123</f>
        <v>482</v>
      </c>
      <c r="F110" s="18">
        <f t="shared" si="21"/>
        <v>225.7</v>
      </c>
      <c r="G110" s="18">
        <f t="shared" si="21"/>
        <v>286.8</v>
      </c>
      <c r="H110" s="18">
        <f t="shared" si="21"/>
        <v>289.7</v>
      </c>
      <c r="I110" s="18">
        <f t="shared" si="21"/>
        <v>273</v>
      </c>
      <c r="J110" s="18">
        <f t="shared" si="21"/>
        <v>218.4</v>
      </c>
      <c r="K110" s="18">
        <f t="shared" si="21"/>
        <v>290.4</v>
      </c>
      <c r="L110" s="18">
        <f t="shared" si="21"/>
        <v>470.8</v>
      </c>
      <c r="M110" s="18">
        <f t="shared" si="21"/>
        <v>275.3</v>
      </c>
    </row>
    <row r="111" ht="16" customHeight="1" spans="1:13">
      <c r="A111" s="16" t="s">
        <v>125</v>
      </c>
      <c r="B111" s="20" t="s">
        <v>26</v>
      </c>
      <c r="C111" s="18">
        <f t="shared" si="15"/>
        <v>4480.9</v>
      </c>
      <c r="D111" s="18">
        <f t="shared" ref="D111:P111" si="22">D113+D115+D117+D124</f>
        <v>471.7</v>
      </c>
      <c r="E111" s="18">
        <v>778.9</v>
      </c>
      <c r="F111" s="18">
        <f t="shared" si="22"/>
        <v>340.7</v>
      </c>
      <c r="G111" s="18">
        <f t="shared" si="22"/>
        <v>396</v>
      </c>
      <c r="H111" s="18">
        <f t="shared" si="22"/>
        <v>396.6</v>
      </c>
      <c r="I111" s="18">
        <f t="shared" si="22"/>
        <v>370.8</v>
      </c>
      <c r="J111" s="18">
        <f t="shared" si="22"/>
        <v>305.3</v>
      </c>
      <c r="K111" s="18">
        <f t="shared" si="22"/>
        <v>395.2</v>
      </c>
      <c r="L111" s="18">
        <f t="shared" si="22"/>
        <v>645.4</v>
      </c>
      <c r="M111" s="18">
        <f t="shared" si="22"/>
        <v>380.3</v>
      </c>
    </row>
    <row r="112" ht="16" customHeight="1" spans="1:13">
      <c r="A112" s="16" t="s">
        <v>126</v>
      </c>
      <c r="B112" s="20" t="s">
        <v>21</v>
      </c>
      <c r="C112" s="18">
        <f t="shared" si="15"/>
        <v>0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ht="16" customHeight="1" spans="1:13">
      <c r="A113" s="16" t="s">
        <v>127</v>
      </c>
      <c r="B113" s="20" t="s">
        <v>26</v>
      </c>
      <c r="C113" s="18">
        <f t="shared" si="15"/>
        <v>0</v>
      </c>
      <c r="D113" s="36"/>
      <c r="E113" s="36"/>
      <c r="F113" s="36"/>
      <c r="G113" s="36"/>
      <c r="H113" s="36"/>
      <c r="I113" s="36"/>
      <c r="J113" s="36"/>
      <c r="K113" s="19"/>
      <c r="L113" s="19"/>
      <c r="M113" s="19"/>
    </row>
    <row r="114" ht="16" customHeight="1" spans="1:13">
      <c r="A114" s="25" t="s">
        <v>128</v>
      </c>
      <c r="B114" s="20" t="s">
        <v>21</v>
      </c>
      <c r="C114" s="18">
        <f t="shared" si="15"/>
        <v>0</v>
      </c>
      <c r="D114" s="19"/>
      <c r="E114" s="19"/>
      <c r="F114" s="19"/>
      <c r="G114" s="19"/>
      <c r="H114" s="19"/>
      <c r="I114" s="19"/>
      <c r="J114" s="38"/>
      <c r="K114" s="19"/>
      <c r="L114" s="19"/>
      <c r="M114" s="19"/>
    </row>
    <row r="115" ht="16" customHeight="1" spans="1:13">
      <c r="A115" s="16" t="s">
        <v>129</v>
      </c>
      <c r="B115" s="20" t="s">
        <v>26</v>
      </c>
      <c r="C115" s="18">
        <f t="shared" si="15"/>
        <v>0</v>
      </c>
      <c r="D115" s="19"/>
      <c r="E115" s="19"/>
      <c r="F115" s="19"/>
      <c r="G115" s="19"/>
      <c r="H115" s="19"/>
      <c r="I115" s="19"/>
      <c r="J115" s="36"/>
      <c r="K115" s="19"/>
      <c r="L115" s="19"/>
      <c r="M115" s="19"/>
    </row>
    <row r="116" ht="16" customHeight="1" spans="1:13">
      <c r="A116" s="16" t="s">
        <v>130</v>
      </c>
      <c r="B116" s="20" t="s">
        <v>21</v>
      </c>
      <c r="C116" s="18">
        <f t="shared" si="15"/>
        <v>4.3</v>
      </c>
      <c r="D116" s="19">
        <v>0</v>
      </c>
      <c r="E116" s="19">
        <v>4.3</v>
      </c>
      <c r="F116" s="19">
        <v>0</v>
      </c>
      <c r="G116" s="19">
        <v>0</v>
      </c>
      <c r="H116" s="19">
        <v>0</v>
      </c>
      <c r="I116" s="19">
        <v>0</v>
      </c>
      <c r="J116" s="36">
        <v>0</v>
      </c>
      <c r="K116" s="19">
        <v>0</v>
      </c>
      <c r="L116" s="19">
        <v>0</v>
      </c>
      <c r="M116" s="19">
        <v>0</v>
      </c>
    </row>
    <row r="117" ht="16" customHeight="1" spans="1:13">
      <c r="A117" s="16" t="s">
        <v>131</v>
      </c>
      <c r="B117" s="20" t="s">
        <v>26</v>
      </c>
      <c r="C117" s="18">
        <f t="shared" si="15"/>
        <v>83.2</v>
      </c>
      <c r="D117" s="21">
        <f t="shared" ref="D117:P117" si="23">D118+D119+D120+D121+D122</f>
        <v>0</v>
      </c>
      <c r="E117" s="21">
        <f t="shared" si="23"/>
        <v>83.2</v>
      </c>
      <c r="F117" s="21">
        <f t="shared" si="23"/>
        <v>0</v>
      </c>
      <c r="G117" s="21">
        <f t="shared" si="23"/>
        <v>0</v>
      </c>
      <c r="H117" s="21">
        <f t="shared" si="23"/>
        <v>0</v>
      </c>
      <c r="I117" s="21">
        <f t="shared" si="23"/>
        <v>0</v>
      </c>
      <c r="J117" s="21">
        <f t="shared" si="23"/>
        <v>0</v>
      </c>
      <c r="K117" s="21">
        <f t="shared" si="23"/>
        <v>0</v>
      </c>
      <c r="L117" s="21">
        <f t="shared" si="23"/>
        <v>0</v>
      </c>
      <c r="M117" s="21">
        <f t="shared" si="23"/>
        <v>0</v>
      </c>
    </row>
    <row r="118" ht="16" customHeight="1" spans="1:13">
      <c r="A118" s="16" t="s">
        <v>132</v>
      </c>
      <c r="B118" s="20" t="s">
        <v>26</v>
      </c>
      <c r="C118" s="18">
        <f t="shared" si="15"/>
        <v>83.2</v>
      </c>
      <c r="D118" s="36">
        <v>0</v>
      </c>
      <c r="E118" s="36">
        <v>83.2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</row>
    <row r="119" ht="16" customHeight="1" spans="1:13">
      <c r="A119" s="16" t="s">
        <v>133</v>
      </c>
      <c r="B119" s="20" t="s">
        <v>26</v>
      </c>
      <c r="C119" s="18">
        <f t="shared" si="15"/>
        <v>0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ht="16" customHeight="1" spans="1:13">
      <c r="A120" s="16" t="s">
        <v>134</v>
      </c>
      <c r="B120" s="20" t="s">
        <v>26</v>
      </c>
      <c r="C120" s="18">
        <f t="shared" si="15"/>
        <v>0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ht="16" customHeight="1" spans="1:13">
      <c r="A121" s="16" t="s">
        <v>135</v>
      </c>
      <c r="B121" s="20" t="s">
        <v>26</v>
      </c>
      <c r="C121" s="18">
        <f t="shared" si="15"/>
        <v>0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ht="16" customHeight="1" spans="1:13">
      <c r="A122" s="16" t="s">
        <v>136</v>
      </c>
      <c r="B122" s="20" t="s">
        <v>26</v>
      </c>
      <c r="C122" s="18">
        <f t="shared" si="15"/>
        <v>0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ht="16" customHeight="1" spans="1:13">
      <c r="A123" s="16" t="s">
        <v>137</v>
      </c>
      <c r="B123" s="20" t="s">
        <v>21</v>
      </c>
      <c r="C123" s="18">
        <f t="shared" si="15"/>
        <v>3165</v>
      </c>
      <c r="D123" s="19">
        <v>352.9</v>
      </c>
      <c r="E123" s="19">
        <v>482</v>
      </c>
      <c r="F123" s="19">
        <v>225.7</v>
      </c>
      <c r="G123" s="19">
        <v>286.8</v>
      </c>
      <c r="H123" s="19">
        <v>289.7</v>
      </c>
      <c r="I123" s="19">
        <v>273</v>
      </c>
      <c r="J123" s="19">
        <v>218.4</v>
      </c>
      <c r="K123" s="19">
        <v>290.4</v>
      </c>
      <c r="L123" s="19">
        <v>470.8</v>
      </c>
      <c r="M123" s="24">
        <v>275.3</v>
      </c>
    </row>
    <row r="124" ht="16" customHeight="1" spans="1:13">
      <c r="A124" s="16" t="s">
        <v>138</v>
      </c>
      <c r="B124" s="20" t="s">
        <v>26</v>
      </c>
      <c r="C124" s="18">
        <f t="shared" si="15"/>
        <v>4397.7</v>
      </c>
      <c r="D124" s="24">
        <v>471.7</v>
      </c>
      <c r="E124" s="24">
        <v>695.7</v>
      </c>
      <c r="F124" s="24">
        <v>340.7</v>
      </c>
      <c r="G124" s="24">
        <v>396</v>
      </c>
      <c r="H124" s="24">
        <v>396.6</v>
      </c>
      <c r="I124" s="24">
        <v>370.8</v>
      </c>
      <c r="J124" s="24">
        <v>305.3</v>
      </c>
      <c r="K124" s="24">
        <v>395.2</v>
      </c>
      <c r="L124" s="24">
        <v>645.4</v>
      </c>
      <c r="M124" s="24">
        <v>380.3</v>
      </c>
    </row>
    <row r="125" ht="16" customHeight="1" spans="1:13">
      <c r="A125" s="16" t="s">
        <v>139</v>
      </c>
      <c r="B125" s="20" t="s">
        <v>21</v>
      </c>
      <c r="C125" s="18">
        <f t="shared" si="15"/>
        <v>0</v>
      </c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ht="16" customHeight="1" spans="1:13">
      <c r="A126" s="16" t="s">
        <v>140</v>
      </c>
      <c r="B126" s="20" t="s">
        <v>21</v>
      </c>
      <c r="C126" s="18">
        <f t="shared" si="15"/>
        <v>0</v>
      </c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ht="16" customHeight="1" spans="1:13">
      <c r="A127" s="16" t="s">
        <v>141</v>
      </c>
      <c r="B127" s="37" t="s">
        <v>142</v>
      </c>
      <c r="C127" s="18">
        <f t="shared" si="15"/>
        <v>0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ht="16" customHeight="1" spans="1:13">
      <c r="A128" s="16" t="s">
        <v>143</v>
      </c>
      <c r="B128" s="37" t="s">
        <v>144</v>
      </c>
      <c r="C128" s="18">
        <f t="shared" si="15"/>
        <v>0</v>
      </c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ht="16" customHeight="1" spans="1:13">
      <c r="A129" s="39" t="s">
        <v>145</v>
      </c>
      <c r="B129" s="20" t="s">
        <v>21</v>
      </c>
      <c r="C129" s="18">
        <f t="shared" si="15"/>
        <v>447.5</v>
      </c>
      <c r="D129" s="18">
        <f>D130+D140+D142+D144+D146+D148+D150+D154</f>
        <v>0</v>
      </c>
      <c r="E129" s="18">
        <f t="shared" ref="E129:M129" si="24">E130+E140+E142+E144+E146+E148+E150+E154</f>
        <v>0</v>
      </c>
      <c r="F129" s="18">
        <f t="shared" si="24"/>
        <v>3</v>
      </c>
      <c r="G129" s="18">
        <f t="shared" si="24"/>
        <v>0</v>
      </c>
      <c r="H129" s="18">
        <f t="shared" si="24"/>
        <v>0</v>
      </c>
      <c r="I129" s="18">
        <f t="shared" si="24"/>
        <v>0</v>
      </c>
      <c r="J129" s="18">
        <f t="shared" si="24"/>
        <v>0</v>
      </c>
      <c r="K129" s="18">
        <f t="shared" si="24"/>
        <v>0</v>
      </c>
      <c r="L129" s="18">
        <f t="shared" si="24"/>
        <v>0</v>
      </c>
      <c r="M129" s="18">
        <f t="shared" si="24"/>
        <v>444.5</v>
      </c>
    </row>
    <row r="130" ht="16" customHeight="1" spans="1:13">
      <c r="A130" s="16" t="s">
        <v>146</v>
      </c>
      <c r="B130" s="20" t="s">
        <v>21</v>
      </c>
      <c r="C130" s="18">
        <f t="shared" si="15"/>
        <v>447.5</v>
      </c>
      <c r="D130" s="18">
        <f>D132+D134+D140</f>
        <v>0</v>
      </c>
      <c r="E130" s="18">
        <f t="shared" ref="E130:M130" si="25">E132+E134+E140</f>
        <v>0</v>
      </c>
      <c r="F130" s="18">
        <f t="shared" si="25"/>
        <v>3</v>
      </c>
      <c r="G130" s="18">
        <f t="shared" si="25"/>
        <v>0</v>
      </c>
      <c r="H130" s="18">
        <f t="shared" si="25"/>
        <v>0</v>
      </c>
      <c r="I130" s="18">
        <f t="shared" si="25"/>
        <v>0</v>
      </c>
      <c r="J130" s="18">
        <f t="shared" si="25"/>
        <v>0</v>
      </c>
      <c r="K130" s="18">
        <f t="shared" si="25"/>
        <v>0</v>
      </c>
      <c r="L130" s="18">
        <f t="shared" si="25"/>
        <v>0</v>
      </c>
      <c r="M130" s="18">
        <f t="shared" si="25"/>
        <v>444.5</v>
      </c>
    </row>
    <row r="131" ht="16" customHeight="1" spans="1:13">
      <c r="A131" s="16" t="s">
        <v>147</v>
      </c>
      <c r="B131" s="20" t="s">
        <v>26</v>
      </c>
      <c r="C131" s="18">
        <f t="shared" si="15"/>
        <v>1423</v>
      </c>
      <c r="D131" s="18">
        <f>D133+D135+D141</f>
        <v>0</v>
      </c>
      <c r="E131" s="18">
        <f t="shared" ref="E131:M131" si="26">E133+E135+E141</f>
        <v>0</v>
      </c>
      <c r="F131" s="18">
        <f t="shared" si="26"/>
        <v>9.5</v>
      </c>
      <c r="G131" s="18">
        <f t="shared" si="26"/>
        <v>0</v>
      </c>
      <c r="H131" s="18">
        <f t="shared" si="26"/>
        <v>0</v>
      </c>
      <c r="I131" s="18">
        <f t="shared" si="26"/>
        <v>0</v>
      </c>
      <c r="J131" s="18">
        <f t="shared" si="26"/>
        <v>0</v>
      </c>
      <c r="K131" s="18">
        <f t="shared" si="26"/>
        <v>0</v>
      </c>
      <c r="L131" s="18">
        <f t="shared" si="26"/>
        <v>0</v>
      </c>
      <c r="M131" s="18">
        <f t="shared" si="26"/>
        <v>1413.5</v>
      </c>
    </row>
    <row r="132" ht="16" customHeight="1" spans="1:13">
      <c r="A132" s="16" t="s">
        <v>148</v>
      </c>
      <c r="B132" s="20" t="s">
        <v>21</v>
      </c>
      <c r="C132" s="18">
        <f t="shared" si="15"/>
        <v>447.5</v>
      </c>
      <c r="D132" s="24">
        <v>0</v>
      </c>
      <c r="E132" s="24">
        <v>0</v>
      </c>
      <c r="F132" s="24">
        <v>3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444.5</v>
      </c>
    </row>
    <row r="133" ht="16" customHeight="1" spans="1:13">
      <c r="A133" s="16" t="s">
        <v>149</v>
      </c>
      <c r="B133" s="20" t="s">
        <v>26</v>
      </c>
      <c r="C133" s="18">
        <f t="shared" si="15"/>
        <v>1423</v>
      </c>
      <c r="D133" s="40">
        <v>0</v>
      </c>
      <c r="E133" s="40">
        <v>0</v>
      </c>
      <c r="F133" s="40">
        <v>9.5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1413.5</v>
      </c>
    </row>
    <row r="134" ht="16" customHeight="1" spans="1:13">
      <c r="A134" s="26" t="s">
        <v>150</v>
      </c>
      <c r="B134" s="20" t="s">
        <v>21</v>
      </c>
      <c r="C134" s="18">
        <f t="shared" si="15"/>
        <v>0</v>
      </c>
      <c r="D134" s="21">
        <f t="shared" ref="D134:P134" si="27">D136+D138</f>
        <v>0</v>
      </c>
      <c r="E134" s="21">
        <f t="shared" si="27"/>
        <v>0</v>
      </c>
      <c r="F134" s="21">
        <f t="shared" si="27"/>
        <v>0</v>
      </c>
      <c r="G134" s="21">
        <f t="shared" si="27"/>
        <v>0</v>
      </c>
      <c r="H134" s="21">
        <f t="shared" si="27"/>
        <v>0</v>
      </c>
      <c r="I134" s="21">
        <f t="shared" si="27"/>
        <v>0</v>
      </c>
      <c r="J134" s="21">
        <f t="shared" si="27"/>
        <v>0</v>
      </c>
      <c r="K134" s="21">
        <f t="shared" si="27"/>
        <v>0</v>
      </c>
      <c r="L134" s="21">
        <f t="shared" si="27"/>
        <v>0</v>
      </c>
      <c r="M134" s="21">
        <f t="shared" si="27"/>
        <v>0</v>
      </c>
    </row>
    <row r="135" ht="16" customHeight="1" spans="1:13">
      <c r="A135" s="16" t="s">
        <v>151</v>
      </c>
      <c r="B135" s="20" t="s">
        <v>26</v>
      </c>
      <c r="C135" s="18">
        <f t="shared" si="15"/>
        <v>0</v>
      </c>
      <c r="D135" s="21">
        <f t="shared" ref="D135:P135" si="28">D137+D139</f>
        <v>0</v>
      </c>
      <c r="E135" s="21">
        <f t="shared" si="28"/>
        <v>0</v>
      </c>
      <c r="F135" s="21">
        <f t="shared" si="28"/>
        <v>0</v>
      </c>
      <c r="G135" s="21">
        <f t="shared" si="28"/>
        <v>0</v>
      </c>
      <c r="H135" s="21">
        <f t="shared" si="28"/>
        <v>0</v>
      </c>
      <c r="I135" s="21">
        <f t="shared" si="28"/>
        <v>0</v>
      </c>
      <c r="J135" s="21">
        <f t="shared" si="28"/>
        <v>0</v>
      </c>
      <c r="K135" s="21">
        <f t="shared" si="28"/>
        <v>0</v>
      </c>
      <c r="L135" s="21">
        <f t="shared" si="28"/>
        <v>0</v>
      </c>
      <c r="M135" s="21">
        <f t="shared" si="28"/>
        <v>0</v>
      </c>
    </row>
    <row r="136" ht="16" customHeight="1" spans="1:13">
      <c r="A136" s="16" t="s">
        <v>152</v>
      </c>
      <c r="B136" s="20" t="s">
        <v>21</v>
      </c>
      <c r="C136" s="18">
        <f t="shared" si="15"/>
        <v>0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24"/>
    </row>
    <row r="137" ht="16" customHeight="1" spans="1:13">
      <c r="A137" s="16" t="s">
        <v>153</v>
      </c>
      <c r="B137" s="20" t="s">
        <v>26</v>
      </c>
      <c r="C137" s="18">
        <f t="shared" si="15"/>
        <v>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ht="16" customHeight="1" spans="1:13">
      <c r="A138" s="26" t="s">
        <v>154</v>
      </c>
      <c r="B138" s="20" t="s">
        <v>21</v>
      </c>
      <c r="C138" s="18">
        <f t="shared" si="15"/>
        <v>0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24"/>
    </row>
    <row r="139" ht="16" customHeight="1" spans="1:13">
      <c r="A139" s="16" t="s">
        <v>153</v>
      </c>
      <c r="B139" s="20" t="s">
        <v>26</v>
      </c>
      <c r="C139" s="18">
        <f t="shared" si="15"/>
        <v>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ht="16" customHeight="1" spans="1:13">
      <c r="A140" s="16" t="s">
        <v>155</v>
      </c>
      <c r="B140" s="20" t="s">
        <v>21</v>
      </c>
      <c r="C140" s="18">
        <f t="shared" ref="C140:C161" si="29">SUM(D140:M140)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ht="16" customHeight="1" spans="1:13">
      <c r="A141" s="16" t="s">
        <v>156</v>
      </c>
      <c r="B141" s="20" t="s">
        <v>26</v>
      </c>
      <c r="C141" s="18">
        <f t="shared" si="29"/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ht="16" customHeight="1" spans="1:13">
      <c r="A142" s="16" t="s">
        <v>157</v>
      </c>
      <c r="B142" s="20" t="s">
        <v>21</v>
      </c>
      <c r="C142" s="18">
        <f t="shared" si="29"/>
        <v>0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ht="16" customHeight="1" spans="1:13">
      <c r="A143" s="16" t="s">
        <v>158</v>
      </c>
      <c r="B143" s="20" t="s">
        <v>26</v>
      </c>
      <c r="C143" s="18">
        <f t="shared" si="29"/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ht="16" customHeight="1" spans="1:13">
      <c r="A144" s="16" t="s">
        <v>159</v>
      </c>
      <c r="B144" s="20" t="s">
        <v>21</v>
      </c>
      <c r="C144" s="18">
        <f t="shared" si="29"/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ht="16" customHeight="1" spans="1:13">
      <c r="A145" s="16" t="s">
        <v>160</v>
      </c>
      <c r="B145" s="20" t="s">
        <v>26</v>
      </c>
      <c r="C145" s="18">
        <f t="shared" si="29"/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ht="16" customHeight="1" spans="1:13">
      <c r="A146" s="16" t="s">
        <v>161</v>
      </c>
      <c r="B146" s="20" t="s">
        <v>21</v>
      </c>
      <c r="C146" s="18">
        <f t="shared" si="29"/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ht="16" customHeight="1" spans="1:13">
      <c r="A147" s="16" t="s">
        <v>162</v>
      </c>
      <c r="B147" s="20" t="s">
        <v>26</v>
      </c>
      <c r="C147" s="18">
        <f t="shared" si="29"/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ht="16" customHeight="1" spans="1:13">
      <c r="A148" s="16" t="s">
        <v>163</v>
      </c>
      <c r="B148" s="20" t="s">
        <v>21</v>
      </c>
      <c r="C148" s="18">
        <f t="shared" si="29"/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ht="16" customHeight="1" spans="1:13">
      <c r="A149" s="16" t="s">
        <v>164</v>
      </c>
      <c r="B149" s="20" t="s">
        <v>26</v>
      </c>
      <c r="C149" s="18">
        <f t="shared" si="29"/>
        <v>0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ht="16" customHeight="1" spans="1:13">
      <c r="A150" s="16" t="s">
        <v>165</v>
      </c>
      <c r="B150" s="20" t="s">
        <v>21</v>
      </c>
      <c r="C150" s="18">
        <f t="shared" si="29"/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ht="16" customHeight="1" spans="1:13">
      <c r="A151" s="16" t="s">
        <v>166</v>
      </c>
      <c r="B151" s="20" t="s">
        <v>26</v>
      </c>
      <c r="C151" s="18">
        <f t="shared" si="29"/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ht="16" customHeight="1" spans="1:13">
      <c r="A152" s="16" t="s">
        <v>167</v>
      </c>
      <c r="B152" s="20" t="s">
        <v>21</v>
      </c>
      <c r="C152" s="18">
        <f t="shared" si="29"/>
        <v>26</v>
      </c>
      <c r="D152" s="24">
        <v>0.6</v>
      </c>
      <c r="E152" s="24">
        <v>0.3</v>
      </c>
      <c r="F152" s="24">
        <v>0.5</v>
      </c>
      <c r="G152" s="24">
        <v>0.4</v>
      </c>
      <c r="H152" s="24">
        <v>0.5</v>
      </c>
      <c r="I152" s="24">
        <v>0.2</v>
      </c>
      <c r="J152" s="24">
        <v>0.5</v>
      </c>
      <c r="K152" s="24">
        <v>0.7</v>
      </c>
      <c r="L152" s="24">
        <v>21</v>
      </c>
      <c r="M152" s="24">
        <v>1.3</v>
      </c>
    </row>
    <row r="153" ht="16" customHeight="1" spans="1:13">
      <c r="A153" s="16" t="s">
        <v>168</v>
      </c>
      <c r="B153" s="20" t="s">
        <v>26</v>
      </c>
      <c r="C153" s="18">
        <f t="shared" si="29"/>
        <v>19</v>
      </c>
      <c r="D153" s="24">
        <v>0.4</v>
      </c>
      <c r="E153" s="24">
        <v>0.2</v>
      </c>
      <c r="F153" s="24">
        <v>0.3</v>
      </c>
      <c r="G153" s="24">
        <v>0.2</v>
      </c>
      <c r="H153" s="24">
        <v>0.4</v>
      </c>
      <c r="I153" s="24">
        <v>0.1</v>
      </c>
      <c r="J153" s="24">
        <v>0.3</v>
      </c>
      <c r="K153" s="24">
        <v>0.5</v>
      </c>
      <c r="L153" s="24">
        <v>15.8</v>
      </c>
      <c r="M153" s="24">
        <v>0.8</v>
      </c>
    </row>
    <row r="154" ht="16" customHeight="1" spans="1:13">
      <c r="A154" s="16" t="s">
        <v>169</v>
      </c>
      <c r="B154" s="20" t="s">
        <v>21</v>
      </c>
      <c r="C154" s="18">
        <f t="shared" si="29"/>
        <v>0</v>
      </c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ht="16" customHeight="1" spans="1:13">
      <c r="A155" s="16" t="s">
        <v>170</v>
      </c>
      <c r="B155" s="20" t="s">
        <v>26</v>
      </c>
      <c r="C155" s="18">
        <f t="shared" si="29"/>
        <v>0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ht="16" customHeight="1" spans="1:13">
      <c r="A156" s="16" t="s">
        <v>171</v>
      </c>
      <c r="B156" s="20" t="s">
        <v>26</v>
      </c>
      <c r="C156" s="18">
        <f t="shared" si="29"/>
        <v>34</v>
      </c>
      <c r="D156" s="21">
        <v>7.5</v>
      </c>
      <c r="E156" s="21">
        <v>2.3</v>
      </c>
      <c r="F156" s="21">
        <v>3.1</v>
      </c>
      <c r="G156" s="21">
        <v>2.7</v>
      </c>
      <c r="H156" s="21">
        <v>2.1</v>
      </c>
      <c r="I156" s="21">
        <v>1.8</v>
      </c>
      <c r="J156" s="21">
        <v>2.7</v>
      </c>
      <c r="K156" s="21">
        <v>3.4</v>
      </c>
      <c r="L156" s="21">
        <v>5.3</v>
      </c>
      <c r="M156" s="21">
        <v>3.1</v>
      </c>
    </row>
    <row r="157" ht="16" customHeight="1" spans="1:13">
      <c r="A157" s="16" t="s">
        <v>172</v>
      </c>
      <c r="B157" s="20" t="s">
        <v>26</v>
      </c>
      <c r="C157" s="18">
        <f t="shared" si="29"/>
        <v>34</v>
      </c>
      <c r="D157" s="24">
        <v>7.5</v>
      </c>
      <c r="E157" s="24">
        <v>2.3</v>
      </c>
      <c r="F157" s="24">
        <v>3.1</v>
      </c>
      <c r="G157" s="24">
        <v>2.7</v>
      </c>
      <c r="H157" s="24">
        <v>2.1</v>
      </c>
      <c r="I157" s="24">
        <v>1.8</v>
      </c>
      <c r="J157" s="24">
        <v>2.7</v>
      </c>
      <c r="K157" s="24">
        <v>3.4</v>
      </c>
      <c r="L157" s="24">
        <v>5.3</v>
      </c>
      <c r="M157" s="24">
        <v>3.1</v>
      </c>
    </row>
    <row r="158" ht="16" customHeight="1" spans="1:13">
      <c r="A158" s="16" t="s">
        <v>173</v>
      </c>
      <c r="B158" s="20" t="s">
        <v>26</v>
      </c>
      <c r="C158" s="18">
        <f t="shared" si="29"/>
        <v>0</v>
      </c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ht="16" customHeight="1" spans="1:13">
      <c r="A159" s="16" t="s">
        <v>174</v>
      </c>
      <c r="B159" s="20" t="s">
        <v>26</v>
      </c>
      <c r="C159" s="18">
        <f t="shared" si="29"/>
        <v>0</v>
      </c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ht="16" customHeight="1" spans="1:13">
      <c r="A160" s="16" t="s">
        <v>175</v>
      </c>
      <c r="B160" s="20" t="s">
        <v>26</v>
      </c>
      <c r="C160" s="18">
        <f t="shared" si="29"/>
        <v>0</v>
      </c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ht="16" customHeight="1" spans="1:13">
      <c r="A161" s="16" t="s">
        <v>176</v>
      </c>
      <c r="B161" s="20" t="s">
        <v>26</v>
      </c>
      <c r="C161" s="18">
        <f t="shared" si="29"/>
        <v>0</v>
      </c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ht="16" customHeight="1" spans="1:13">
      <c r="A162" s="42" t="s">
        <v>177</v>
      </c>
      <c r="B162" s="43" t="s">
        <v>21</v>
      </c>
      <c r="C162" s="18">
        <f t="shared" ref="C162:C182" si="30">SUM(D162:M162)</f>
        <v>3071.5</v>
      </c>
      <c r="D162" s="44">
        <f t="shared" ref="D162:P162" si="31">D164+D166+D168+D170+D172+D174+D176+D178+D180</f>
        <v>168.8</v>
      </c>
      <c r="E162" s="44">
        <f t="shared" si="31"/>
        <v>171.3</v>
      </c>
      <c r="F162" s="44">
        <f t="shared" si="31"/>
        <v>244.6</v>
      </c>
      <c r="G162" s="44">
        <f t="shared" si="31"/>
        <v>310</v>
      </c>
      <c r="H162" s="44">
        <f t="shared" si="31"/>
        <v>501.4</v>
      </c>
      <c r="I162" s="44">
        <f t="shared" si="31"/>
        <v>286</v>
      </c>
      <c r="J162" s="44">
        <f t="shared" si="31"/>
        <v>233.7</v>
      </c>
      <c r="K162" s="44">
        <f t="shared" si="31"/>
        <v>239.4</v>
      </c>
      <c r="L162" s="44">
        <f t="shared" si="31"/>
        <v>784.9</v>
      </c>
      <c r="M162" s="44">
        <f t="shared" si="31"/>
        <v>131.4</v>
      </c>
    </row>
    <row r="163" ht="16" customHeight="1" spans="1:13">
      <c r="A163" s="42" t="s">
        <v>178</v>
      </c>
      <c r="B163" s="43" t="s">
        <v>26</v>
      </c>
      <c r="C163" s="18">
        <f t="shared" si="30"/>
        <v>931.6</v>
      </c>
      <c r="D163" s="44">
        <f t="shared" ref="D163:P163" si="32">D165+D167+D169+D171+D173+D175+D177+D179+D181</f>
        <v>46.3</v>
      </c>
      <c r="E163" s="44">
        <f t="shared" si="32"/>
        <v>56.7</v>
      </c>
      <c r="F163" s="44">
        <f t="shared" si="32"/>
        <v>63.4</v>
      </c>
      <c r="G163" s="44">
        <f t="shared" si="32"/>
        <v>74.8</v>
      </c>
      <c r="H163" s="44">
        <f t="shared" si="32"/>
        <v>146.7</v>
      </c>
      <c r="I163" s="44">
        <f t="shared" si="32"/>
        <v>69.3</v>
      </c>
      <c r="J163" s="44">
        <f t="shared" si="32"/>
        <v>98.2</v>
      </c>
      <c r="K163" s="44">
        <f t="shared" si="32"/>
        <v>123.8</v>
      </c>
      <c r="L163" s="44">
        <f t="shared" si="32"/>
        <v>230.8</v>
      </c>
      <c r="M163" s="44">
        <f t="shared" si="32"/>
        <v>21.6</v>
      </c>
    </row>
    <row r="164" ht="16" customHeight="1" spans="1:13">
      <c r="A164" s="42" t="s">
        <v>179</v>
      </c>
      <c r="B164" s="43" t="s">
        <v>21</v>
      </c>
      <c r="C164" s="18">
        <f t="shared" si="30"/>
        <v>0</v>
      </c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ht="16" customHeight="1" spans="1:13">
      <c r="A165" s="42" t="s">
        <v>180</v>
      </c>
      <c r="B165" s="43" t="s">
        <v>26</v>
      </c>
      <c r="C165" s="18">
        <f t="shared" si="30"/>
        <v>0</v>
      </c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ht="16" customHeight="1" spans="1:13">
      <c r="A166" s="42" t="s">
        <v>181</v>
      </c>
      <c r="B166" s="43" t="s">
        <v>21</v>
      </c>
      <c r="C166" s="18">
        <f t="shared" si="30"/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ht="16" customHeight="1" spans="1:13">
      <c r="A167" s="42" t="s">
        <v>182</v>
      </c>
      <c r="B167" s="43" t="s">
        <v>26</v>
      </c>
      <c r="C167" s="18">
        <f t="shared" si="30"/>
        <v>0</v>
      </c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ht="16" customHeight="1" spans="1:13">
      <c r="A168" s="42" t="s">
        <v>183</v>
      </c>
      <c r="B168" s="43" t="s">
        <v>21</v>
      </c>
      <c r="C168" s="18">
        <f t="shared" si="30"/>
        <v>0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ht="16" customHeight="1" spans="1:13">
      <c r="A169" s="42" t="s">
        <v>184</v>
      </c>
      <c r="B169" s="43" t="s">
        <v>26</v>
      </c>
      <c r="C169" s="18">
        <f t="shared" si="30"/>
        <v>0</v>
      </c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ht="16" customHeight="1" spans="1:13">
      <c r="A170" s="42" t="s">
        <v>185</v>
      </c>
      <c r="B170" s="43" t="s">
        <v>21</v>
      </c>
      <c r="C170" s="18">
        <f t="shared" si="30"/>
        <v>0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ht="16" customHeight="1" spans="1:13">
      <c r="A171" s="42" t="s">
        <v>186</v>
      </c>
      <c r="B171" s="43" t="s">
        <v>26</v>
      </c>
      <c r="C171" s="18">
        <f t="shared" si="30"/>
        <v>0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ht="16" customHeight="1" spans="1:13">
      <c r="A172" s="42" t="s">
        <v>187</v>
      </c>
      <c r="B172" s="43" t="s">
        <v>21</v>
      </c>
      <c r="C172" s="18">
        <f t="shared" si="30"/>
        <v>2524.4</v>
      </c>
      <c r="D172" s="19">
        <v>144.8</v>
      </c>
      <c r="E172" s="19">
        <v>135</v>
      </c>
      <c r="F172" s="19">
        <v>214.7</v>
      </c>
      <c r="G172" s="19">
        <v>279.2</v>
      </c>
      <c r="H172" s="19">
        <v>419.8</v>
      </c>
      <c r="I172" s="19">
        <v>257.5</v>
      </c>
      <c r="J172" s="19">
        <v>156.2</v>
      </c>
      <c r="K172" s="19">
        <v>131.7</v>
      </c>
      <c r="L172" s="19">
        <v>654.1</v>
      </c>
      <c r="M172" s="19">
        <v>131.4</v>
      </c>
    </row>
    <row r="173" ht="16" customHeight="1" spans="1:13">
      <c r="A173" s="42" t="s">
        <v>188</v>
      </c>
      <c r="B173" s="43" t="s">
        <v>26</v>
      </c>
      <c r="C173" s="18">
        <f t="shared" si="30"/>
        <v>417.6</v>
      </c>
      <c r="D173" s="19">
        <v>23.8</v>
      </c>
      <c r="E173" s="19">
        <v>22.6</v>
      </c>
      <c r="F173" s="19">
        <v>35.4</v>
      </c>
      <c r="G173" s="19">
        <v>46</v>
      </c>
      <c r="H173" s="19">
        <v>70.2</v>
      </c>
      <c r="I173" s="19">
        <v>42.5</v>
      </c>
      <c r="J173" s="19">
        <v>25.7</v>
      </c>
      <c r="K173" s="19">
        <v>21.8</v>
      </c>
      <c r="L173" s="19">
        <v>108</v>
      </c>
      <c r="M173" s="19">
        <v>21.6</v>
      </c>
    </row>
    <row r="174" ht="16" customHeight="1" spans="1:13">
      <c r="A174" s="42" t="s">
        <v>189</v>
      </c>
      <c r="B174" s="43" t="s">
        <v>21</v>
      </c>
      <c r="C174" s="18">
        <f t="shared" si="30"/>
        <v>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ht="16" customHeight="1" spans="1:13">
      <c r="A175" s="42" t="s">
        <v>190</v>
      </c>
      <c r="B175" s="43" t="s">
        <v>26</v>
      </c>
      <c r="C175" s="18">
        <f t="shared" si="30"/>
        <v>0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ht="16" customHeight="1" spans="1:13">
      <c r="A176" s="42" t="s">
        <v>191</v>
      </c>
      <c r="B176" s="43" t="s">
        <v>21</v>
      </c>
      <c r="C176" s="18">
        <f t="shared" si="30"/>
        <v>0</v>
      </c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ht="16" customHeight="1" spans="1:13">
      <c r="A177" s="42" t="s">
        <v>192</v>
      </c>
      <c r="B177" s="43" t="s">
        <v>26</v>
      </c>
      <c r="C177" s="18">
        <f t="shared" si="30"/>
        <v>0</v>
      </c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ht="16" customHeight="1" spans="1:13">
      <c r="A178" s="42" t="s">
        <v>193</v>
      </c>
      <c r="B178" s="43" t="s">
        <v>21</v>
      </c>
      <c r="C178" s="18">
        <f t="shared" si="30"/>
        <v>0</v>
      </c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ht="16" customHeight="1" spans="1:13">
      <c r="A179" s="42" t="s">
        <v>194</v>
      </c>
      <c r="B179" s="43" t="s">
        <v>26</v>
      </c>
      <c r="C179" s="18">
        <f t="shared" si="30"/>
        <v>0</v>
      </c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ht="16" customHeight="1" spans="1:13">
      <c r="A180" s="45" t="s">
        <v>195</v>
      </c>
      <c r="B180" s="43" t="s">
        <v>21</v>
      </c>
      <c r="C180" s="18">
        <f t="shared" si="30"/>
        <v>547.1</v>
      </c>
      <c r="D180" s="19">
        <v>24</v>
      </c>
      <c r="E180" s="19">
        <v>36.3</v>
      </c>
      <c r="F180" s="19">
        <v>29.9</v>
      </c>
      <c r="G180" s="19">
        <v>30.8</v>
      </c>
      <c r="H180" s="19">
        <v>81.6</v>
      </c>
      <c r="I180" s="19">
        <v>28.5</v>
      </c>
      <c r="J180" s="19">
        <v>77.5</v>
      </c>
      <c r="K180" s="19">
        <v>107.7</v>
      </c>
      <c r="L180" s="19">
        <v>130.8</v>
      </c>
      <c r="M180" s="19">
        <v>0</v>
      </c>
    </row>
    <row r="181" ht="16" customHeight="1" spans="1:13">
      <c r="A181" s="42" t="s">
        <v>196</v>
      </c>
      <c r="B181" s="43" t="s">
        <v>26</v>
      </c>
      <c r="C181" s="18">
        <f t="shared" si="30"/>
        <v>514</v>
      </c>
      <c r="D181" s="19">
        <v>22.5</v>
      </c>
      <c r="E181" s="19">
        <v>34.1</v>
      </c>
      <c r="F181" s="19">
        <v>28</v>
      </c>
      <c r="G181" s="19">
        <v>28.8</v>
      </c>
      <c r="H181" s="19">
        <v>76.5</v>
      </c>
      <c r="I181" s="19">
        <v>26.8</v>
      </c>
      <c r="J181" s="19">
        <v>72.5</v>
      </c>
      <c r="K181" s="19">
        <v>102</v>
      </c>
      <c r="L181" s="19">
        <v>122.8</v>
      </c>
      <c r="M181" s="19">
        <v>0</v>
      </c>
    </row>
    <row r="182" ht="16" customHeight="1" spans="1:13">
      <c r="A182" s="46" t="s">
        <v>197</v>
      </c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</row>
  </sheetData>
  <mergeCells count="4">
    <mergeCell ref="A182:M182"/>
    <mergeCell ref="A1:M2"/>
    <mergeCell ref="A5:D6"/>
    <mergeCell ref="F5:G6"/>
  </mergeCells>
  <printOptions horizontalCentered="1"/>
  <pageMargins left="0.35" right="0.35" top="0.590277777777778" bottom="0.59027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勿谓言之不预也</cp:lastModifiedBy>
  <dcterms:created xsi:type="dcterms:W3CDTF">2022-12-20T06:44:00Z</dcterms:created>
  <dcterms:modified xsi:type="dcterms:W3CDTF">2024-03-13T02:35:40Z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7022790D8C0C47278647A67E5B0DD417_13</vt:lpwstr>
  </property>
  <property fmtid="{D5CDD505-2E9C-101B-9397-08002B2CF9AE}" pid="3" name="KSOProductBuildVer">
    <vt:lpwstr>2052-12.1.0.16399</vt:lpwstr>
  </property>
</Properties>
</file>