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正式版" sheetId="4" r:id="rId2"/>
    <sheet name="Sheet2" sheetId="2" r:id="rId3"/>
    <sheet name="Sheet3" sheetId="3" r:id="rId4"/>
  </sheets>
  <definedNames>
    <definedName name="_xlnm._FilterDatabase" localSheetId="0" hidden="1">Sheet1!$A$2:$O$215</definedName>
    <definedName name="_xlnm._FilterDatabase" localSheetId="1" hidden="1">正式版!$A$2:$N$21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<sst xmlns="http://schemas.openxmlformats.org/spreadsheetml/2006/main" count="842" uniqueCount="398">
  <si>
    <t>正宁县水务局2016-2024帮扶项目资产清查数据表</t>
  </si>
  <si>
    <t>序号</t>
  </si>
  <si>
    <t>帮扶资金来源</t>
  </si>
  <si>
    <t>帮扶项目名称</t>
  </si>
  <si>
    <t>时间</t>
  </si>
  <si>
    <t>建设性质（新建、续建）</t>
  </si>
  <si>
    <t>建设内容与规模</t>
  </si>
  <si>
    <t>投资
（万元）</t>
  </si>
  <si>
    <t>帮扶项目
主管单位</t>
  </si>
  <si>
    <t>帮扶项目
实施单位</t>
  </si>
  <si>
    <t>形成的帮扶项目资产</t>
  </si>
  <si>
    <t>资产原值（元）</t>
  </si>
  <si>
    <t>所有权人</t>
  </si>
  <si>
    <t>使用状态</t>
  </si>
  <si>
    <t>备注</t>
  </si>
  <si>
    <t xml:space="preserve">财政专项扶贫资金
</t>
  </si>
  <si>
    <t>正宁县2017年
精准扶贫农村饮
水安全项目</t>
  </si>
  <si>
    <t>2017年</t>
  </si>
  <si>
    <t>新建</t>
  </si>
  <si>
    <t>新打机井6眼，维修机井7处，新建高位水塔6座，维修水塔6座，维修泵站扬水工程3处，新打小电井293眼，埋设各类输水管道37338m，自来水入户230户。</t>
  </si>
  <si>
    <t>正宁县水务局</t>
  </si>
  <si>
    <t>正宁县水利建设管理站</t>
  </si>
  <si>
    <t>1.300m机井1眼</t>
  </si>
  <si>
    <t>西坡镇宋畔村股份经济联合社</t>
  </si>
  <si>
    <t>正常</t>
  </si>
  <si>
    <t>西坡镇宋畔村五组机井改造工程</t>
  </si>
  <si>
    <t>2.M7.5围墙62m</t>
  </si>
  <si>
    <t>山河镇蔡峪村股份经济联合社</t>
  </si>
  <si>
    <t>山河镇蔡峪七组机井工程</t>
  </si>
  <si>
    <t>3.铁艺平开大门1副</t>
  </si>
  <si>
    <r>
      <rPr>
        <sz val="13"/>
        <rFont val="宋体"/>
        <charset val="134"/>
      </rPr>
      <t>4.面积12m</t>
    </r>
    <r>
      <rPr>
        <vertAlign val="superscript"/>
        <sz val="13"/>
        <rFont val="宋体"/>
        <charset val="134"/>
      </rPr>
      <t>2</t>
    </r>
    <r>
      <rPr>
        <sz val="13"/>
        <rFont val="宋体"/>
        <charset val="134"/>
      </rPr>
      <t>配电房1间</t>
    </r>
  </si>
  <si>
    <t xml:space="preserve">5.规格1.2×1.4闸阀井1座 </t>
  </si>
  <si>
    <r>
      <rPr>
        <sz val="13"/>
        <rFont val="宋体"/>
        <charset val="134"/>
      </rPr>
      <t>6.30m</t>
    </r>
    <r>
      <rPr>
        <vertAlign val="superscript"/>
        <sz val="13"/>
        <rFont val="宋体"/>
        <charset val="134"/>
      </rPr>
      <t>3</t>
    </r>
    <r>
      <rPr>
        <sz val="13"/>
        <rFont val="宋体"/>
        <charset val="134"/>
      </rPr>
      <t>（H=12m）水塔1座</t>
    </r>
  </si>
  <si>
    <t>永正镇东龙头村股份经济联合社</t>
  </si>
  <si>
    <t>永正镇东龙头六组新建水塔工程</t>
  </si>
  <si>
    <r>
      <rPr>
        <sz val="13"/>
        <rFont val="宋体"/>
        <charset val="134"/>
      </rPr>
      <t>7.30m</t>
    </r>
    <r>
      <rPr>
        <vertAlign val="superscript"/>
        <sz val="13"/>
        <rFont val="宋体"/>
        <charset val="134"/>
      </rPr>
      <t>3</t>
    </r>
    <r>
      <rPr>
        <sz val="13"/>
        <rFont val="宋体"/>
        <charset val="134"/>
      </rPr>
      <t>（H=12m）水塔1座</t>
    </r>
  </si>
  <si>
    <t>永正镇纪村股份经济联合社</t>
  </si>
  <si>
    <t>永正镇纪村一组新建水塔工程</t>
  </si>
  <si>
    <t>8.200m机井1眼</t>
  </si>
  <si>
    <t>榆林子镇下沟村股份经济联合社</t>
  </si>
  <si>
    <t>榆林子镇下沟三组机井工程</t>
  </si>
  <si>
    <r>
      <rPr>
        <sz val="13"/>
        <rFont val="宋体"/>
        <charset val="134"/>
      </rPr>
      <t>9.水塔30m</t>
    </r>
    <r>
      <rPr>
        <vertAlign val="superscript"/>
        <sz val="13"/>
        <rFont val="宋体"/>
        <charset val="134"/>
      </rPr>
      <t>3</t>
    </r>
    <r>
      <rPr>
        <sz val="13"/>
        <rFont val="宋体"/>
        <charset val="134"/>
      </rPr>
      <t>（H=12m）水塔1座</t>
    </r>
  </si>
  <si>
    <t>10.M7.5围墙85m</t>
  </si>
  <si>
    <t>榆林子镇小寺头村股份经济联合社</t>
  </si>
  <si>
    <t>榆林子镇小寺头九组机井维修工程</t>
  </si>
  <si>
    <t xml:space="preserve">11.铁艺平开大门1副 </t>
  </si>
  <si>
    <r>
      <rPr>
        <sz val="13"/>
        <rFont val="宋体"/>
        <charset val="134"/>
      </rPr>
      <t>12.面积12m</t>
    </r>
    <r>
      <rPr>
        <vertAlign val="superscript"/>
        <sz val="13"/>
        <rFont val="宋体"/>
        <charset val="134"/>
      </rPr>
      <t>2</t>
    </r>
    <r>
      <rPr>
        <sz val="13"/>
        <rFont val="宋体"/>
        <charset val="134"/>
      </rPr>
      <t>配电房1间</t>
    </r>
  </si>
  <si>
    <t>13.200m机井1眼</t>
  </si>
  <si>
    <t>宫河镇宫河村股份经济联合社</t>
  </si>
  <si>
    <t>宫河镇宫河九组机井工程</t>
  </si>
  <si>
    <r>
      <rPr>
        <sz val="13"/>
        <rFont val="宋体"/>
        <charset val="134"/>
      </rPr>
      <t>14.水塔30m</t>
    </r>
    <r>
      <rPr>
        <vertAlign val="superscript"/>
        <sz val="13"/>
        <rFont val="宋体"/>
        <charset val="134"/>
      </rPr>
      <t>3</t>
    </r>
    <r>
      <rPr>
        <sz val="13"/>
        <rFont val="宋体"/>
        <charset val="134"/>
      </rPr>
      <t>（H=12m）水塔1座</t>
    </r>
  </si>
  <si>
    <r>
      <rPr>
        <sz val="13"/>
        <rFont val="宋体"/>
        <charset val="134"/>
      </rPr>
      <t>15.容积50m</t>
    </r>
    <r>
      <rPr>
        <vertAlign val="superscript"/>
        <sz val="13"/>
        <rFont val="宋体"/>
        <charset val="134"/>
      </rPr>
      <t>3</t>
    </r>
    <r>
      <rPr>
        <sz val="13"/>
        <rFont val="宋体"/>
        <charset val="134"/>
      </rPr>
      <t>沉淀池 1座</t>
    </r>
  </si>
  <si>
    <r>
      <rPr>
        <sz val="13"/>
        <rFont val="宋体"/>
        <charset val="134"/>
      </rPr>
      <t>16.面积12m</t>
    </r>
    <r>
      <rPr>
        <vertAlign val="superscript"/>
        <sz val="13"/>
        <rFont val="宋体"/>
        <charset val="134"/>
      </rPr>
      <t>2</t>
    </r>
    <r>
      <rPr>
        <sz val="13"/>
        <rFont val="宋体"/>
        <charset val="134"/>
      </rPr>
      <t>配电房1间</t>
    </r>
  </si>
  <si>
    <t xml:space="preserve">17.规格1.2×1.4闸阀井3座 </t>
  </si>
  <si>
    <t>18.M7.5围墙70m</t>
  </si>
  <si>
    <t>19.输水管道：Dn90UPVC管、Dn63UPVC管（0.6MPa）</t>
  </si>
  <si>
    <t>20.输配电设施：50KVA变压器、高低压线路、高压计量器</t>
  </si>
  <si>
    <r>
      <rPr>
        <sz val="13"/>
        <rFont val="宋体"/>
        <charset val="134"/>
      </rPr>
      <t>21.水塔30m</t>
    </r>
    <r>
      <rPr>
        <vertAlign val="superscript"/>
        <sz val="13"/>
        <rFont val="宋体"/>
        <charset val="134"/>
      </rPr>
      <t>3</t>
    </r>
    <r>
      <rPr>
        <sz val="13"/>
        <rFont val="宋体"/>
        <charset val="134"/>
      </rPr>
      <t>（H=12m）水塔1座</t>
    </r>
  </si>
  <si>
    <t>宫河镇王录村股份经济联合社</t>
  </si>
  <si>
    <t>宫河镇王录村四组新建水塔工程</t>
  </si>
  <si>
    <r>
      <rPr>
        <sz val="13"/>
        <rFont val="宋体"/>
        <charset val="134"/>
      </rPr>
      <t>22.水塔30m</t>
    </r>
    <r>
      <rPr>
        <vertAlign val="superscript"/>
        <sz val="13"/>
        <rFont val="宋体"/>
        <charset val="134"/>
      </rPr>
      <t>3</t>
    </r>
    <r>
      <rPr>
        <sz val="13"/>
        <rFont val="宋体"/>
        <charset val="134"/>
      </rPr>
      <t>（H=12m）水塔1座</t>
    </r>
  </si>
  <si>
    <t>宫河镇王录村二组泵站扬水工程</t>
  </si>
  <si>
    <t>23.200m机井1眼</t>
  </si>
  <si>
    <t>永和镇安兴村股份经济联合社</t>
  </si>
  <si>
    <t>永和镇安兴一组机井改造工程</t>
  </si>
  <si>
    <t>24.输水管道Dn63UPVC管（0.6MPa）370m</t>
  </si>
  <si>
    <t>25.低压线路350m</t>
  </si>
  <si>
    <t>26.200m机井1眼</t>
  </si>
  <si>
    <t>周家镇芦堡村股份经济联合社</t>
  </si>
  <si>
    <t>周家镇芦堡村七组机井改造工程</t>
  </si>
  <si>
    <r>
      <rPr>
        <sz val="13"/>
        <rFont val="宋体"/>
        <charset val="134"/>
      </rPr>
      <t>27.面积12m</t>
    </r>
    <r>
      <rPr>
        <vertAlign val="superscript"/>
        <sz val="13"/>
        <rFont val="宋体"/>
        <charset val="134"/>
      </rPr>
      <t>2</t>
    </r>
    <r>
      <rPr>
        <sz val="13"/>
        <rFont val="宋体"/>
        <charset val="134"/>
      </rPr>
      <t>配电房1间</t>
    </r>
  </si>
  <si>
    <t>28.输水管道Dn63UPVC管（0.6MPa）360m</t>
  </si>
  <si>
    <t>29.200m机井1眼</t>
  </si>
  <si>
    <t>湫头镇苟仁村股份经济联合社</t>
  </si>
  <si>
    <t>湫头镇苟仁村机井改造工程</t>
  </si>
  <si>
    <t>30.输水管道Dn63UPVC管（0.6MPa）360m</t>
  </si>
  <si>
    <t>31.低压线路350m</t>
  </si>
  <si>
    <t>32.输配电设施：30KVA变压器、高低压线路</t>
  </si>
  <si>
    <t>周家镇房村股份经济联合社</t>
  </si>
  <si>
    <t>周家镇房村二组泵站扬水续建工程</t>
  </si>
  <si>
    <t>财政专项扶贫资金</t>
  </si>
  <si>
    <t xml:space="preserve">周家镇周家村卧牛湾牛场小水建设项目
</t>
  </si>
  <si>
    <t>2018年</t>
  </si>
  <si>
    <r>
      <rPr>
        <sz val="13"/>
        <color rgb="FF000000"/>
        <rFont val="宋体"/>
        <charset val="134"/>
        <scheme val="minor"/>
      </rPr>
      <t>新打160m机井1眼，配套安装潜水泵1台，8m30m</t>
    </r>
    <r>
      <rPr>
        <vertAlign val="superscript"/>
        <sz val="13"/>
        <color rgb="FF000000"/>
        <rFont val="宋体"/>
        <charset val="134"/>
        <scheme val="minor"/>
      </rPr>
      <t>3</t>
    </r>
    <r>
      <rPr>
        <sz val="13"/>
        <color rgb="FF000000"/>
        <rFont val="宋体"/>
        <charset val="134"/>
        <scheme val="minor"/>
      </rPr>
      <t>水塔1座，埋设输水管680m，低压线路100m。</t>
    </r>
  </si>
  <si>
    <t>1.160m水井1眼</t>
  </si>
  <si>
    <t>周家镇周家村股份经济联合社</t>
  </si>
  <si>
    <r>
      <rPr>
        <sz val="13"/>
        <color rgb="FF000000"/>
        <rFont val="宋体"/>
        <charset val="134"/>
        <scheme val="minor"/>
      </rPr>
      <t>2.8m高30m</t>
    </r>
    <r>
      <rPr>
        <vertAlign val="superscript"/>
        <sz val="13"/>
        <color rgb="FF000000"/>
        <rFont val="宋体"/>
        <charset val="134"/>
        <scheme val="minor"/>
      </rPr>
      <t>3</t>
    </r>
    <r>
      <rPr>
        <sz val="13"/>
        <color rgb="FF000000"/>
        <rFont val="宋体"/>
        <charset val="134"/>
        <scheme val="minor"/>
      </rPr>
      <t>水塔1座</t>
    </r>
  </si>
  <si>
    <t>3.输配水管网276m</t>
  </si>
  <si>
    <t>4.闸阀井8座</t>
  </si>
  <si>
    <t>5.低压线路0.13km</t>
  </si>
  <si>
    <t>6.配电柜1面</t>
  </si>
  <si>
    <t>7.150QJ10-150/21潜水泵（7.5kw）1台</t>
  </si>
  <si>
    <t>8.机用电缆（3*6mm）200m</t>
  </si>
  <si>
    <t>专项资金</t>
  </si>
  <si>
    <t>堡住五组机井供水工程</t>
  </si>
  <si>
    <t>新打220m深机井1眼；新建50m3地上沉淀池1座；埋设Dn90PE管（1.0MPa）387m；新建闸阀井1座；新建9㎡配电房1间；管道穿公路1处；远距离运土及土方夯填180 m3；配套200QJ10-248型潜水泵1台；JHS-300/500V防水电缆（3×25mm2）电缆线410m；100QJ15—24型潜水泵（2.2KW）1台；安装Dg50镀锌无缝上水钢管240m；Dg108水塔上水钢管24m；DN110闸阀2个；DN50闸阀2个。</t>
  </si>
  <si>
    <t>220m深机井1眼</t>
  </si>
  <si>
    <t>永正镇堡住村股份经济联合社</t>
  </si>
  <si>
    <t>50m3地上沉淀池1座</t>
  </si>
  <si>
    <t>Dn90PE管（1.0MPa）387m</t>
  </si>
  <si>
    <t>闸阀井1座(1*1.5)</t>
  </si>
  <si>
    <t>9㎡配电房1间</t>
  </si>
  <si>
    <t>王沟圈二组机井供水工程</t>
  </si>
  <si>
    <t>新打200m深机井1眼；新建50m3沉淀池1座；30m3水塔(12米)1座；闸阀井1座；埋设Dn63PE管（1.0MPa）53m；新建9㎡配电房1间；铁艺围墙80m；16.8㎡铁艺大门2付；低压线路0.1km；水厂透水砖铺院坪290㎡；远距离运土及土方夯填145m3；配套200QJ10-248型潜水泵1台；JHS-300/500V防水电缆（3×25mm2）电缆线220m；100QJ15—24型潜水泵（2.2KW）1台；配电柜1面；安装Dg50镀锌无缝上水钢管240m；液位传感器1套。</t>
  </si>
  <si>
    <t>200m深机井1眼</t>
  </si>
  <si>
    <t>永正镇王沟圈村股份经济联合社</t>
  </si>
  <si>
    <t>50m3沉淀池1座</t>
  </si>
  <si>
    <t>30m3水塔(12米)1座</t>
  </si>
  <si>
    <t>闸阀井2座(1*1.5)</t>
  </si>
  <si>
    <t>Dn63PE管（1.0MPa）53m</t>
  </si>
  <si>
    <t>铁艺围墙 高2.4m 长80m</t>
  </si>
  <si>
    <t>16.8㎡铁艺大门2付</t>
  </si>
  <si>
    <t>低压线路0.1km</t>
  </si>
  <si>
    <t>透水砖铺院坪290㎡</t>
  </si>
  <si>
    <t>宫河镇北堡子四组机井供水工程</t>
  </si>
  <si>
    <t>新建30m3 水塔（12m）1座；管理、配电房26.45㎡；铁艺围墙70m；16.8㎡铁艺大门1付；箍井口1座；拆除土木结构旧房45㎡；拆除砖砌水箱2座；建筑垃圾外运（1km）36.77m3；闸阀井2座；水厂C20砼院坪161.87㎡；埋设Dn50PVC输水管55m；液位传感器1套；配电柜1面。</t>
  </si>
  <si>
    <t>30m3 水塔（12m）1座</t>
  </si>
  <si>
    <t>宫河镇北堡子村股份经济联合社</t>
  </si>
  <si>
    <t>管理、配电房26.45㎡</t>
  </si>
  <si>
    <t>铁艺围墙70m</t>
  </si>
  <si>
    <t>16.8㎡铁艺大门1付</t>
  </si>
  <si>
    <t>箍井口1座</t>
  </si>
  <si>
    <t>水厂C20砼院坪161.87㎡</t>
  </si>
  <si>
    <t>Dn50PVC输水管55m</t>
  </si>
  <si>
    <t>周家镇周家村八组机井供水工程</t>
  </si>
  <si>
    <t>新打220m深机井1眼；新建50m3 沉淀池1座；闸阀井1座；铁艺围墙79m；16.8㎡铁艺大门1付；管理、配电房9㎡；远距离运土及院坪土方夯填240m3；Dn50PVC电线套管埋设56m；配套200QJ10-248 型潜水泵1台；JHS-300/500V 防水电缆（3× 25mm2）286m；100QJ15-24 型潜水泵（2.2KW）1台；安装Dg50 镀锌无缝上水钢管250m；配电柜1面。</t>
  </si>
  <si>
    <t>闸阀井1座1*1.5)</t>
  </si>
  <si>
    <t>铁艺围墙79m</t>
  </si>
  <si>
    <t>管理、配电房9㎡</t>
  </si>
  <si>
    <t>Dn50PVC电线套管56m</t>
  </si>
  <si>
    <t>苟仁村年三组供水工程</t>
  </si>
  <si>
    <t>新建30m3 水塔(12m)1座；新建 50m³地上沉淀池1座；铁艺围墙69m；16.8㎡铁艺大门1付；院内平整土方278㎡；箍井口1座；拆除 200m3 地上沉淀池1座；拆除12m高30m3水塔1座；管理、配电房9㎡；水厂C20砼院坪278㎡；埋设Dn50PVC输水管56m；管道穿公路1处；新建闸阀井1座；液位传感器1套；配电柜1面。</t>
  </si>
  <si>
    <t>30m3 水塔(12m)1座</t>
  </si>
  <si>
    <t>50m³地上沉淀池1座</t>
  </si>
  <si>
    <t>铁艺围墙69m，高2.4m</t>
  </si>
  <si>
    <t>水厂C20砼院坪278㎡</t>
  </si>
  <si>
    <t>埋设Dn50PVC输水管56m</t>
  </si>
  <si>
    <t>新建闸阀井1座1*1.5)</t>
  </si>
  <si>
    <t>双佛堂二组机井供水工程</t>
  </si>
  <si>
    <t>新打220m深机井1眼；配套200QJ10-233 型潜水泵（15KW）1台；JHS-300/500V 防水电缆（3×25mm2）250m；安装Dg50 镀锌无缝上水钢管210m。</t>
  </si>
  <si>
    <t>湫头镇双佛堂村股份经济联合社</t>
  </si>
  <si>
    <t>樊村咀头组供水工程</t>
  </si>
  <si>
    <t>新打220m深机井1眼；配套200QJ10-248型潜水泵1台；JHS-300/500V防水电缆（3×25mm2）336m；安装Dg50镀锌无缝上水钢管200m；Dn63PE管（1.6MPa）121m；50KVA变压器1台；远程负控装置1个；高压计量器1个；总配电柜1面。</t>
  </si>
  <si>
    <t>永和镇樊村村股份经济联合社</t>
  </si>
  <si>
    <t>Dn63PE管（1.6MPa）121m</t>
  </si>
  <si>
    <t>寺村拉儿沟机井供水工程</t>
  </si>
  <si>
    <t>埋设Dn50PE管（1.6MPa）20m；埋设Dn32PE管（1.6MPa）176m；自来水入户7户；配套200QJ10-186型潜水泵（13KW）1台；JHS-300/500V防水电缆（3×25mm2）200m；安装Dg50镀锌无缝上水钢管4m；Dn75堵头14个；DN110闸阀1个。</t>
  </si>
  <si>
    <t>埋设Dn50PE管（1.6MPa）20m、n32PE管（1.6MPa）150m</t>
  </si>
  <si>
    <t>永和镇寺村村股份经济联合社</t>
  </si>
  <si>
    <t>（200QJ10-186型潜水泵（13KW）1台、JHS-300/500V防水电缆（3×25mm2）200m</t>
  </si>
  <si>
    <t>寺村丰集二组供水工程</t>
  </si>
  <si>
    <t>新打220m深机井1眼；新建闸阀井1座；埋设Dn63PE管（1.0MPa）240m；配套200QJ10-248型潜水泵1台；JHS-300/500V防水电缆（3×25mm2）413m；安装Dg50镀锌无缝上水钢管210m。</t>
  </si>
  <si>
    <t>闸阀井1座</t>
  </si>
  <si>
    <t>Dn63PE管（1.0MPa）240m；</t>
  </si>
  <si>
    <t>安兴南头组供水工程</t>
  </si>
  <si>
    <t>新打220m深机井1眼；新建30m3水塔(12米)1座；9㎡配电房1间；50m3地下沉淀池1座；铁艺围墙63m；16.8㎡铁艺大门1付；低压线路100m；闸阀井1座；水厂C20砼院坪185㎡；土方夯填86m3；配套200QJ10-248型潜水泵1台；JHS-300/500V防水电缆（3×25mm2）230m；100QJ15—24型潜水泵（2.2KW）1台；安装Dg50镀锌无缝上水钢管220m；液位传感器1套；50KVA变压器1台；远程负控装置1个；高压计量器1个；总配电柜1面。</t>
  </si>
  <si>
    <t>50m3地下沉淀池1座</t>
  </si>
  <si>
    <t>铁艺围墙63m</t>
  </si>
  <si>
    <t>低压线路100m</t>
  </si>
  <si>
    <t>水厂C20砼院坪185㎡</t>
  </si>
  <si>
    <t>输配电工程</t>
  </si>
  <si>
    <t xml:space="preserve">周家镇梁家村一组机井改造工程
</t>
  </si>
  <si>
    <t>2019年</t>
  </si>
  <si>
    <r>
      <rPr>
        <sz val="14"/>
        <color rgb="FF000000"/>
        <rFont val="宋体"/>
        <charset val="134"/>
        <scheme val="minor"/>
      </rPr>
      <t>新建50m</t>
    </r>
    <r>
      <rPr>
        <vertAlign val="superscript"/>
        <sz val="14"/>
        <color rgb="FF000000"/>
        <rFont val="宋体"/>
        <charset val="134"/>
        <scheme val="minor"/>
      </rPr>
      <t>3</t>
    </r>
    <r>
      <rPr>
        <sz val="14"/>
        <color rgb="FF000000"/>
        <rFont val="宋体"/>
        <charset val="134"/>
        <scheme val="minor"/>
      </rPr>
      <t>沉淀池1座、配电房1间、围墙59.6m；配套硬化院坪320m</t>
    </r>
    <r>
      <rPr>
        <vertAlign val="superscript"/>
        <sz val="14"/>
        <color rgb="FF000000"/>
        <rFont val="宋体"/>
        <charset val="134"/>
        <scheme val="minor"/>
      </rPr>
      <t>2</t>
    </r>
    <r>
      <rPr>
        <sz val="14"/>
        <color rgb="FF000000"/>
        <rFont val="宋体"/>
        <charset val="134"/>
        <scheme val="minor"/>
      </rPr>
      <t>，安装大门1道；更换上水钢管170m、电缆200m、潜水泵1台。</t>
    </r>
  </si>
  <si>
    <r>
      <rPr>
        <sz val="14"/>
        <color rgb="FF000000"/>
        <rFont val="宋体"/>
        <charset val="134"/>
        <scheme val="minor"/>
      </rPr>
      <t>1.50m</t>
    </r>
    <r>
      <rPr>
        <vertAlign val="superscript"/>
        <sz val="14"/>
        <color rgb="FF000000"/>
        <rFont val="宋体"/>
        <charset val="134"/>
        <scheme val="minor"/>
      </rPr>
      <t>3</t>
    </r>
    <r>
      <rPr>
        <sz val="14"/>
        <color rgb="FF000000"/>
        <rFont val="宋体"/>
        <charset val="134"/>
        <scheme val="minor"/>
      </rPr>
      <t>沉淀池1座</t>
    </r>
  </si>
  <si>
    <r>
      <rPr>
        <sz val="14"/>
        <color rgb="FF000000"/>
        <rFont val="宋体"/>
        <charset val="134"/>
        <scheme val="minor"/>
      </rPr>
      <t>2.配电房9m</t>
    </r>
    <r>
      <rPr>
        <vertAlign val="superscript"/>
        <sz val="14"/>
        <color rgb="FF000000"/>
        <rFont val="宋体"/>
        <charset val="134"/>
        <scheme val="minor"/>
      </rPr>
      <t>2</t>
    </r>
    <r>
      <rPr>
        <sz val="14"/>
        <color rgb="FF000000"/>
        <rFont val="宋体"/>
        <charset val="134"/>
        <scheme val="minor"/>
      </rPr>
      <t>1间</t>
    </r>
  </si>
  <si>
    <t>3.围墙59.6m</t>
  </si>
  <si>
    <r>
      <rPr>
        <sz val="14"/>
        <color rgb="FF000000"/>
        <rFont val="宋体"/>
        <charset val="134"/>
        <scheme val="minor"/>
      </rPr>
      <t>4.硬化院坪320m</t>
    </r>
    <r>
      <rPr>
        <vertAlign val="superscript"/>
        <sz val="14"/>
        <color rgb="FF000000"/>
        <rFont val="宋体"/>
        <charset val="134"/>
        <scheme val="minor"/>
      </rPr>
      <t>2</t>
    </r>
  </si>
  <si>
    <t>5.闸阀井（1.2*1.4）1座</t>
  </si>
  <si>
    <t>6.200QJ10-171/11水泵（13.0kw）1台</t>
  </si>
  <si>
    <t>7.175QJ10-45/3水泵（3kw）1台</t>
  </si>
  <si>
    <r>
      <rPr>
        <sz val="14"/>
        <color rgb="FF000000"/>
        <rFont val="宋体"/>
        <charset val="134"/>
        <scheme val="minor"/>
      </rPr>
      <t>8.Dg50上水钢管（</t>
    </r>
    <r>
      <rPr>
        <sz val="14"/>
        <color rgb="FF000000"/>
        <rFont val="宋体"/>
        <charset val="134"/>
      </rPr>
      <t>δ</t>
    </r>
    <r>
      <rPr>
        <sz val="14"/>
        <color rgb="FF000000"/>
        <rFont val="宋体"/>
        <charset val="134"/>
        <scheme val="minor"/>
      </rPr>
      <t>=4mm）170m</t>
    </r>
  </si>
  <si>
    <t>9.机用电缆（3*8m）176m</t>
  </si>
  <si>
    <t>10.配电盘1面</t>
  </si>
  <si>
    <t>11.铁艺大门1道</t>
  </si>
  <si>
    <t xml:space="preserve">西坡镇中福养羊场供水项目
</t>
  </si>
  <si>
    <r>
      <rPr>
        <sz val="14"/>
        <color rgb="FF000000"/>
        <rFont val="宋体"/>
        <charset val="134"/>
        <scheme val="minor"/>
      </rPr>
      <t>修建管道引水工程1处，新建50m</t>
    </r>
    <r>
      <rPr>
        <vertAlign val="superscript"/>
        <sz val="14"/>
        <color rgb="FF000000"/>
        <rFont val="宋体"/>
        <charset val="134"/>
        <scheme val="minor"/>
      </rPr>
      <t>3</t>
    </r>
    <r>
      <rPr>
        <sz val="14"/>
        <color rgb="FF000000"/>
        <rFont val="宋体"/>
        <charset val="134"/>
        <scheme val="minor"/>
      </rPr>
      <t>蓄水池1座，高9m容积30m</t>
    </r>
    <r>
      <rPr>
        <vertAlign val="superscript"/>
        <sz val="14"/>
        <color rgb="FF000000"/>
        <rFont val="宋体"/>
        <charset val="134"/>
        <scheme val="minor"/>
      </rPr>
      <t>3</t>
    </r>
    <r>
      <rPr>
        <sz val="14"/>
        <color rgb="FF000000"/>
        <rFont val="宋体"/>
        <charset val="134"/>
        <scheme val="minor"/>
      </rPr>
      <t>水塔1座，铺设输水管道15200m，安装潜水泵1台，配电柜1面，闸阀井3座。</t>
    </r>
  </si>
  <si>
    <r>
      <rPr>
        <sz val="14"/>
        <color rgb="FF000000"/>
        <rFont val="宋体"/>
        <charset val="134"/>
        <scheme val="minor"/>
      </rPr>
      <t>1.50m</t>
    </r>
    <r>
      <rPr>
        <vertAlign val="superscript"/>
        <sz val="14"/>
        <color rgb="FF000000"/>
        <rFont val="宋体"/>
        <charset val="134"/>
        <scheme val="minor"/>
      </rPr>
      <t>3</t>
    </r>
    <r>
      <rPr>
        <sz val="14"/>
        <color rgb="FF000000"/>
        <rFont val="宋体"/>
        <charset val="134"/>
        <scheme val="minor"/>
      </rPr>
      <t>蓄水池1座</t>
    </r>
  </si>
  <si>
    <t>西坡镇伍畔村股份经济联合社</t>
  </si>
  <si>
    <r>
      <rPr>
        <sz val="14"/>
        <color rgb="FF000000"/>
        <rFont val="宋体"/>
        <charset val="134"/>
        <scheme val="minor"/>
      </rPr>
      <t>2.9m高30m</t>
    </r>
    <r>
      <rPr>
        <vertAlign val="superscript"/>
        <sz val="14"/>
        <color rgb="FF000000"/>
        <rFont val="宋体"/>
        <charset val="134"/>
        <scheme val="minor"/>
      </rPr>
      <t>3</t>
    </r>
    <r>
      <rPr>
        <sz val="14"/>
        <color rgb="FF000000"/>
        <rFont val="宋体"/>
        <charset val="134"/>
        <scheme val="minor"/>
      </rPr>
      <t>水塔1座</t>
    </r>
  </si>
  <si>
    <t>3.输配水管网1500m</t>
  </si>
  <si>
    <t>4.闸阀井3座</t>
  </si>
  <si>
    <t>5.配电柜1面</t>
  </si>
  <si>
    <t>6.200QJ32-26/2潜水泵（4kw）1台</t>
  </si>
  <si>
    <t>7.机用电缆（3*2.5mm）100m</t>
  </si>
  <si>
    <t>正宁县永正镇堡住养牛场供水工程</t>
  </si>
  <si>
    <t>一、建筑工程:1、新打深900m机井1眼;2、300㎡蓄水池(原水池)1座;3、300m蓄水池(清水池)1座;4、净水车间1座(109.59m);5、围墙131m;6、院坪工程 654.2㎡;
7、供水管道Dn110PE 管(1.00Mpa) 692m、Dn63PE 管(1.25Mpa)1039m、闸阀井(1.2X1.4)62 座;;8、变频加压泵房1座12㎡;9、500㎡污水池1座。
二、设备及安装工程:1、机井200QJ32-559/43潜水泵1台、Dg108上水钢管(无缝钢管δ=6mm)630m、自耦降压配电控制柜1台、电缆(3X150)680m;2、蓄水池150QJ32-30/5潜水泵1台、50YW20-15-1.5型排污泵1台;3、净水车间水处理设备(20吨)1套;4、变频泵房变频加压泵CDL42-20(含压力罐、控制柜)1组。
三、引水工程(设计变更):1、引水管道Dn63PE 管(1.0Mpa) 6298m;2、闸阀井(1.2 X1.4)2座;3、HBZ-1100A管道增压泵1台;4、Dn50 水表2套;5、Dn50闸阀2个;6、管道穿路10处。</t>
  </si>
  <si>
    <t>900m机井1眼</t>
  </si>
  <si>
    <t>300㎡蓄水池2座</t>
  </si>
  <si>
    <t>净水车间1座(109.59㎡)</t>
  </si>
  <si>
    <t>围墙131m</t>
  </si>
  <si>
    <t>院坪 654.2㎡</t>
  </si>
  <si>
    <t>Dn110PE 管(1.00Mpa) 692m</t>
  </si>
  <si>
    <t>闸阀井(1.2X1.4)64 座</t>
  </si>
  <si>
    <t>变频加压泵房1座12㎡</t>
  </si>
  <si>
    <t>500㎡污水池1座</t>
  </si>
  <si>
    <t xml:space="preserve">衔接资金
</t>
  </si>
  <si>
    <t>西坡月南村供水工程</t>
  </si>
  <si>
    <t>2020年</t>
  </si>
  <si>
    <t>新建12m30m3水塔1座，安装175QJ10-30/2潜水泵1台，机井维修1眼，200m3蓄水池维修1座，新建围栏32m,新建闸阀井1座，Dn100闸阀1个，Dn63闸阀2个，三通(100*100*63)3个，Dn100逆止阀1个。院坪铺砖硬化117.19㎡，水泥砂浆围墙抹面13.68㎡。</t>
  </si>
  <si>
    <t>水塔</t>
  </si>
  <si>
    <t>西坡镇月南村股份经济联合社</t>
  </si>
  <si>
    <t>月南村高位水塔供水工程2020年</t>
  </si>
  <si>
    <t>水源水泵及配套设施</t>
  </si>
  <si>
    <t>闸阀井</t>
  </si>
  <si>
    <t>正宁县永正上官庄村供水工程</t>
  </si>
  <si>
    <t>新打机井1眼，新建闸阀井2座，Dg89上水钢管240m,200QJ10-233/15潜水泵(功率18.5KW)2台，电缆(3*25)260m,JXF400x500自动控制上水设备1套。</t>
  </si>
  <si>
    <t>机井</t>
  </si>
  <si>
    <t>211407.45</t>
  </si>
  <si>
    <t>永正镇上官庄村股份经济联合社</t>
  </si>
  <si>
    <t>上官庄三组机井工程2020年</t>
  </si>
  <si>
    <t>3119.67</t>
  </si>
  <si>
    <t xml:space="preserve">统筹整合财政涉农资金
</t>
  </si>
  <si>
    <t>榆林子镇马家村产业配套</t>
  </si>
  <si>
    <t xml:space="preserve">500m3蓄水池1座，供水管道Dn90PE管（1.00Mpa）1789m，闸阀井2座，Dn90闸阀2个，Dn80水表1套，175QJ15-182/13型潜水泵1台，电缆（3×10）200m。
 </t>
  </si>
  <si>
    <t>500m3蓄水池及附属设施（含潜水泵（18.5KW）1台、电缆200m)</t>
  </si>
  <si>
    <t>榆林子镇马家村股份经济联合社</t>
  </si>
  <si>
    <t>榆林子镇马家村养殖场供水工程2020年</t>
  </si>
  <si>
    <t>供水管道1789m(Dn90PE管（1.0mpa）1789m)、</t>
  </si>
  <si>
    <t>闸阀井（1.2×1.5）2座（Dn80数字水表（含伸缩节）1个、Dn90闸阀2个）</t>
  </si>
  <si>
    <t>雷村一组机井工程</t>
  </si>
  <si>
    <t>2021年</t>
  </si>
  <si>
    <t>对160m机井回填，新建50立方米沉淀池1座，配套潜水泵1台，硬化院坪562.48平方米，安装大门1付，修建围墙123.4m，拆除旧水塔1座。</t>
  </si>
  <si>
    <t>沉淀池</t>
  </si>
  <si>
    <t>宫河镇雷村股份经济联合社</t>
  </si>
  <si>
    <t>雷村一组机井工程2021年</t>
  </si>
  <si>
    <t>院坪硬化</t>
  </si>
  <si>
    <t>铁艺大门</t>
  </si>
  <si>
    <t>6000.00</t>
  </si>
  <si>
    <t>铁艺围墙</t>
  </si>
  <si>
    <t>自动上水器</t>
  </si>
  <si>
    <t>3300.00</t>
  </si>
  <si>
    <t>榆林子中巷村饮水安全改造</t>
  </si>
  <si>
    <t>新搭300m机井1眼，新建管理房1间，围栏140m，铁艺大门1付，院坪硬化669平方米，变压器1台，配套潜水泵2台，高压线路0.07km，低压线路0.03km</t>
  </si>
  <si>
    <t>榆林子镇中巷村股份经济联合社</t>
  </si>
  <si>
    <t>榆林子中巷村饮水安全改造2021年</t>
  </si>
  <si>
    <t>配电管理房</t>
  </si>
  <si>
    <t>方管围栏(含砖砌基础）</t>
  </si>
  <si>
    <t>49433.70</t>
  </si>
  <si>
    <t>铁艺大门(不锈钢)</t>
  </si>
  <si>
    <t>3500.00</t>
  </si>
  <si>
    <t>花园倒砌石</t>
  </si>
  <si>
    <t>779.21</t>
  </si>
  <si>
    <t>输配电设施</t>
  </si>
  <si>
    <t>108640.00</t>
  </si>
  <si>
    <t>2021年省级财政衔接推进乡村振兴补助资金34.30万元；东西部协作资金50万元。</t>
  </si>
  <si>
    <t>西坡镇高红村一组牛场供水建设项目</t>
  </si>
  <si>
    <t>新打机井1眼，配套安装潜水泵1台，电缆线470m,上水钢管470m;新建配电房1间，安装配电柜1面，降压柜1台，架设高压线路0.39km,安装变压器1台，高压监控设备1套。
机井（450m）1眼；200QJ10-481/31 潜水泵（含配件37kw）1台、Dg60 上水钢管470m、电缆（3×50）470m、配电控制柜1台、自耦降压启动控制柜1台；高压线路0.39Km，高压计量器1套、高压监控设备（电子狗）1套，100KVA变压器1台；9m2配电房1间。</t>
  </si>
  <si>
    <t>1打机井（450m），200QJ10-481/31潜水泵（含配件37kw）1台、电缆线470m、Dg60上水钢管（无缝钢管δ=4mm）470m、配电柜1面，自耦降压启动控制柜（55kw，含无功补偿）1台；</t>
  </si>
  <si>
    <t>西坡镇高红村股份经济联合社</t>
  </si>
  <si>
    <t>西坡镇高红村一组牛场供水建设项目2021年</t>
  </si>
  <si>
    <t xml:space="preserve">配电房（9㎡）1间，
</t>
  </si>
  <si>
    <r>
      <rPr>
        <sz val="13"/>
        <rFont val="宋体"/>
        <charset val="134"/>
        <scheme val="minor"/>
      </rPr>
      <t>100KVA</t>
    </r>
    <r>
      <rPr>
        <sz val="13"/>
        <color rgb="FF000000"/>
        <rFont val="宋体"/>
        <charset val="134"/>
        <scheme val="minor"/>
      </rPr>
      <t>变压器1台、</t>
    </r>
  </si>
  <si>
    <t>高压线路390m、</t>
  </si>
  <si>
    <t>高压计量器1套。</t>
  </si>
  <si>
    <t>高压监控设备（电子狗）1套</t>
  </si>
  <si>
    <t>统筹整合财政涉农资金94万元</t>
  </si>
  <si>
    <t>正宁县宫河镇王录村设施蔬菜基地建设项目配套供水工程</t>
  </si>
  <si>
    <t>机井（400m）1眼；潜水泵2台（一备一用）、Dg89 上水钢管410m、电缆（3×70）400m、自动控制柜1台、沉砂器（含配件）1套；300m3 蓄水池1座；Dn110PE100 级输水管（1.25Mpa）1491m、Dn75PE100级输水管（1.25Mpa）1352m；闸阀井4座，DN110 钢闸阀2个、DN75钢闸阀1个、DN80 机械水表1个、DN65 机械水表1个。</t>
  </si>
  <si>
    <t>机井1眼，配套潜水泵2台，上水钢管410m，降压柜1台，</t>
  </si>
  <si>
    <t>宫河镇王录村设施蔬菜基地建设项目配套供水工程2021年</t>
  </si>
  <si>
    <t>300m³地下蓄水池1座，</t>
  </si>
  <si>
    <t>输水管道2843m：PE110管道1491m，PE75管道1352m，</t>
  </si>
  <si>
    <t>闸阀井4座(沉砂器（含配件）1套、DN110钢闸阀2个、DN75钢闸阀2个、DN110PE正三通4个、DN100PE弯头3个、（110×75×110）PE三通32个、DN70PE弯头36个、DN80机械水表1个、DN65机械水表1个。</t>
  </si>
  <si>
    <t>衔接资金</t>
  </si>
  <si>
    <t>正宁县榆林子镇高龙头村苹果产业配套供水项目</t>
  </si>
  <si>
    <t>2022年</t>
  </si>
  <si>
    <t>新打机井1眼，井深432.8m，Dg89上水钢管(壁厚6mm)长385m，Φ90PE管道230m，新建方管护栏33m，电缆线带护套300m，自耦式配电柜1台，水泵2台。</t>
  </si>
  <si>
    <t>正宁县建设管理站</t>
  </si>
  <si>
    <r>
      <rPr>
        <sz val="13"/>
        <rFont val="宋体"/>
        <charset val="134"/>
      </rPr>
      <t>榆林子镇高龙头村股份经济联合社</t>
    </r>
    <r>
      <rPr>
        <sz val="13"/>
        <rFont val="Times New Roman"/>
        <charset val="134"/>
      </rPr>
      <t xml:space="preserve"> </t>
    </r>
  </si>
  <si>
    <t>管道</t>
  </si>
  <si>
    <t>方管护栏</t>
  </si>
  <si>
    <t>配电设施</t>
  </si>
  <si>
    <t>2022年市级第二批财政衔接资金</t>
  </si>
  <si>
    <t>2022年市级第二批财政衔接资金项目五顷塬乡龙咀子村供水维修改造工程</t>
  </si>
  <si>
    <t>更换钢管2010m，假设线路2200m，埋设管道665m，更换变压器1台，安装降压柜1台。</t>
  </si>
  <si>
    <t>DN80镀锌钢管（壁厚4mm，焊接）2010m</t>
  </si>
  <si>
    <t>212055</t>
  </si>
  <si>
    <t>五顷塬乡龙咀子村股份经济合作社</t>
  </si>
  <si>
    <t>输电线路架设（水泥杆间距50m,杆高7m电缆YJV-0.6/1KV 1.2×1.6 2200m</t>
  </si>
  <si>
    <t>318736</t>
  </si>
  <si>
    <t>输电线路架设（水泥杆间距50m,杆高5m电缆YJV-0.6/1KV 1.2×1.6 2200m</t>
  </si>
  <si>
    <t>23298</t>
  </si>
  <si>
    <t>50KVA油浸式变压器1台</t>
  </si>
  <si>
    <t>20293</t>
  </si>
  <si>
    <t>175QJ15-448潜水泵1台</t>
  </si>
  <si>
    <t>更换榆树坪蓄水池上水潜水泵2台</t>
  </si>
  <si>
    <t>自耦降压配电控制柜1台</t>
  </si>
  <si>
    <t>检查井4座</t>
  </si>
  <si>
    <t>PE100DE75级聚乙烯管材665m</t>
  </si>
  <si>
    <t>正宁县西坡镇韩坳村养殖产业发展供水工程</t>
  </si>
  <si>
    <t>2023年</t>
  </si>
  <si>
    <t>新打机井1眼，井深610m，安装水泵（150QJ10-431/41）1台，Dg89无缝上水钢管470m，自耦减压启动柜1套；配套电缆(YJV-0.6/1KV 3×16mm2)590m；维修水塔1座（水箱防水），新建铁艺围墙96m。</t>
  </si>
  <si>
    <t>610m机井1眼</t>
  </si>
  <si>
    <t>西坡镇韩坳村股份经济联合社</t>
  </si>
  <si>
    <t>铁艺围墙96m</t>
  </si>
  <si>
    <t>正宁县罗川村罗丰组                 蔬菜产业发展配套供水项目</t>
  </si>
  <si>
    <t>新打180m机井1眼，深井潜水泵（包括电机）2台（套），新建容积30m3高16m水塔1座，新建9m2配电房1间，埋设灌溉引水管道350m，人饮引水管道162m。建控制阀门井4座。架设低压输电线路140m，安装配电盘1面，配电盘至水源井专用3*10电缆220m。</t>
  </si>
  <si>
    <t>新打180m机井1眼</t>
  </si>
  <si>
    <t>正宁县永和镇罗川村股份经济合作社</t>
  </si>
  <si>
    <t>正宁县2023年中央第一批财政衔接资金永和镇罗川村罗丰组露地蔬菜产业配套供水工程</t>
  </si>
  <si>
    <t>深井潜水泵（包括电机）2台（套）</t>
  </si>
  <si>
    <t>13632</t>
  </si>
  <si>
    <t>容积30m3水塔1座</t>
  </si>
  <si>
    <t>9m2配电房1间</t>
  </si>
  <si>
    <t>21045.12</t>
  </si>
  <si>
    <t>引水管道350m</t>
  </si>
  <si>
    <t>69314.18</t>
  </si>
  <si>
    <t>人饮引水管道162m</t>
  </si>
  <si>
    <t>19534.2</t>
  </si>
  <si>
    <t>控制阀门井4座</t>
  </si>
  <si>
    <t>3444.79</t>
  </si>
  <si>
    <t>低压输电线路140m</t>
  </si>
  <si>
    <t>6300</t>
  </si>
  <si>
    <t>配电柜及配件</t>
  </si>
  <si>
    <t>9m电杆1根</t>
  </si>
  <si>
    <t>3*10电缆220m</t>
  </si>
  <si>
    <t>3762</t>
  </si>
  <si>
    <t>机井顶部出水口1座</t>
  </si>
  <si>
    <t>1000m3凉晒池维修</t>
  </si>
  <si>
    <t>26554.8</t>
  </si>
  <si>
    <t>上水钢管220m</t>
  </si>
  <si>
    <t>正宁县永和镇罗川村姬山组苹果产业发展配套供水项目2023年</t>
  </si>
  <si>
    <t>新打机井360m机井1眼，安装上水钢管360m，安装潜水泵一台（250QJ32-368/15），配套电缆320m(YJV-0.6/1KV 3×70mm2),自耦减压启动柜一台，新建围墙120m。</t>
  </si>
  <si>
    <t>新打360m机井1眼</t>
  </si>
  <si>
    <t>永和镇罗川村股份经济合作社</t>
  </si>
  <si>
    <t>正宁县永和镇罗川村姬山组苹果产业发展配套供水项目</t>
  </si>
  <si>
    <t>250QJ32-368/15潜水泵1台</t>
  </si>
  <si>
    <t>机用电缆YJV-0.6/1KV ×70mm2，,350m</t>
  </si>
  <si>
    <t>ZNDK-1B-G-63(自耦降压）启动柜</t>
  </si>
  <si>
    <t>围墙92m</t>
  </si>
  <si>
    <t>Dg89上水钢管320m</t>
  </si>
  <si>
    <t>PE90管道20m</t>
  </si>
  <si>
    <t>正宁县永和镇上南村人饮及苹果产业配套供水项目</t>
  </si>
  <si>
    <t>工程更换埋设供水管道20849m，其中：DN63PE100级（1.6MPa）管道2692m，DN50PE100级（1.6MPa）管道849m，DN40PE100级（1.6MPa）管道1932m，DN32PE100级（1.6MPa）管道7225m，DN25PE100级（1.6MPa）管道8151m，新建闸阀井7座，定向钻施工穿公路4处，管道穿混凝土路16处，定向钻法施工供水管道10098m，管道入户接口435户，混凝土路面恢复836.87平方米。</t>
  </si>
  <si>
    <t>Dn63（1.6Mpa）PE2692m
Dn50（1.6Mpa）PE849m
Dn40（1.6Mpa）PE1932m
Dn32（1.6Mpa）PE7225m</t>
  </si>
  <si>
    <t>永和镇上南村股份经济联合社</t>
  </si>
  <si>
    <t>闸阀井7座（1.2×1.4）</t>
  </si>
  <si>
    <t>2024年</t>
  </si>
  <si>
    <t xml:space="preserve">
供水管道1932m</t>
  </si>
  <si>
    <t>西坡镇柴桥子村肉牛养殖产业配套供水项目</t>
  </si>
  <si>
    <t>新打600m深水井1眼，新建12㎡管理房1间、闸阀井（1.2×1.4）1座、铁艺围墙66.8m，铺透水砖院坪33㎡，管道及电缆线穿村道1处，配套潜水泵（200QJ20-598/46）2台，铜质聚乙烯电缆线（vv-3*120mm2）582m，自耦式降压柜启动1台，配电柜（XL-21）1面，安装Dg75无缝上水钢管585m，数据采集单元PLC1套、UPS1套，控制箱1只、RTU无线传输设备1套，电压变送器、电流变送器各1只,液位传感器1套、电子防雷设备1套，屏蔽信号线100m，0.4kv线路0.1km。</t>
  </si>
  <si>
    <t>600m深水井1眼</t>
  </si>
  <si>
    <t>西坡镇柴桥子村股份经济联合社</t>
  </si>
  <si>
    <t>12㎡管理房1间</t>
  </si>
  <si>
    <t>闸阀井（1.2×1.4）1座</t>
  </si>
  <si>
    <t>铁艺围墙高2.4m 长66.8m</t>
  </si>
  <si>
    <t>透水砖院坪33㎡</t>
  </si>
  <si>
    <t>正宁县五顷塬乡龙咀子村旅游产业配套供水项目</t>
  </si>
  <si>
    <t>沟道集水池（1000m3）1座，；2、100m3蓄水池2座；供水管道3133m；闸阀井（1.2×1.4）3座；DN40闸阀3套、DN40进排气阀2套、NB-lot水表（DN40）1个。营业收费（含电脑、桌椅等）1套；NB-lot水表（DN20）236个电磁阀控制系统1套。</t>
  </si>
  <si>
    <t>1.沟道集水池（1000m3）1座</t>
  </si>
  <si>
    <t>五顷塬龙咀子村股份经济联合社</t>
  </si>
  <si>
    <t>2.100m3蓄水池2座</t>
  </si>
  <si>
    <t>3.供水管道Dn50PE管（1.6Mpa）3133m；</t>
  </si>
  <si>
    <t>4.闸阀井3座（含NB-lot水表（DN40）1个</t>
  </si>
  <si>
    <t>6.电脑、桌椅1套</t>
  </si>
  <si>
    <t>7.电磁阀控制系统1套</t>
  </si>
  <si>
    <t>正宁县永和镇上南村一组、于庄村四五组供水管网应急改造及周家镇核桃峪村水源置换工程</t>
  </si>
  <si>
    <t>上南村一组：更换各类输水管道1080m，自来水入户对接46户，新建闸阀井3座，管道穿水泥路面、拆除恢复水泥路面、管道对接、安装闸阀等相关设施；于庄四五组：更换PE管道960m，自来水入户对接15话，新建闸阀井3座，管道对接、维修漏点、安装闸阀等附属设施；周家镇核桃峪村：埋设PE63管道900m，新建闸阀井1座，安装增压泵、闸阀等配套设施。</t>
  </si>
  <si>
    <t>1.供水管道960m</t>
  </si>
  <si>
    <t>31946.24</t>
  </si>
  <si>
    <t>正宁县永和镇上南村股份经济合作社</t>
  </si>
  <si>
    <t>2.闸阀井（1.2×1.6）3座</t>
  </si>
  <si>
    <t>4878.67</t>
  </si>
  <si>
    <t>3.自来水入户及管道对接</t>
  </si>
  <si>
    <t>12034.88</t>
  </si>
  <si>
    <t>永和镇上南村股份经济合作社</t>
  </si>
  <si>
    <t>4.供水管道920m</t>
  </si>
  <si>
    <t>永和镇于庄村股份经济合作社</t>
  </si>
  <si>
    <t>5.闸阀井3座</t>
  </si>
  <si>
    <t>4863.27</t>
  </si>
  <si>
    <t>6.供水管道889m</t>
  </si>
  <si>
    <t>38945.78</t>
  </si>
  <si>
    <t>周家镇核桃峪村股份经济合作社</t>
  </si>
  <si>
    <t>7.检查井1座</t>
  </si>
  <si>
    <t>4430.84</t>
  </si>
  <si>
    <t>8.管道增压泵（50CDL12-120）流量12m³/h、扬程121m1台</t>
  </si>
  <si>
    <t>13048.9</t>
  </si>
  <si>
    <t>9.防水铜芯电缆20m</t>
  </si>
  <si>
    <t>433.6</t>
  </si>
  <si>
    <t>正宁县水务局2016-2024帮扶项目资产清查数据表（榆林子）</t>
  </si>
  <si>
    <t>200m机井1眼</t>
  </si>
  <si>
    <r>
      <rPr>
        <sz val="13"/>
        <rFont val="宋体"/>
        <charset val="134"/>
      </rPr>
      <t>水塔30m</t>
    </r>
    <r>
      <rPr>
        <vertAlign val="superscript"/>
        <sz val="13"/>
        <rFont val="宋体"/>
        <charset val="134"/>
      </rPr>
      <t>3</t>
    </r>
    <r>
      <rPr>
        <sz val="13"/>
        <rFont val="宋体"/>
        <charset val="134"/>
      </rPr>
      <t>（H=12m）水塔1座</t>
    </r>
  </si>
  <si>
    <t>M7.5围墙85m</t>
  </si>
  <si>
    <t xml:space="preserve">铁艺平开大门1副 </t>
  </si>
  <si>
    <r>
      <rPr>
        <sz val="13"/>
        <rFont val="宋体"/>
        <charset val="134"/>
      </rPr>
      <t>面积12m</t>
    </r>
    <r>
      <rPr>
        <vertAlign val="superscript"/>
        <sz val="13"/>
        <rFont val="宋体"/>
        <charset val="134"/>
      </rPr>
      <t>2</t>
    </r>
    <r>
      <rPr>
        <sz val="13"/>
        <rFont val="宋体"/>
        <charset val="134"/>
      </rPr>
      <t>配电房1间</t>
    </r>
  </si>
  <si>
    <t>机井1眼300m</t>
  </si>
  <si>
    <r>
      <rPr>
        <sz val="13"/>
        <color rgb="FF000000"/>
        <rFont val="宋体"/>
        <charset val="134"/>
      </rPr>
      <t>配电管理房18m</t>
    </r>
    <r>
      <rPr>
        <vertAlign val="superscript"/>
        <sz val="13"/>
        <color rgb="FF000000"/>
        <rFont val="宋体"/>
        <charset val="134"/>
      </rPr>
      <t>2</t>
    </r>
  </si>
  <si>
    <t>方管围栏(含砖砌基础）123m</t>
  </si>
  <si>
    <t>铁艺大门(不锈钢)1副</t>
  </si>
  <si>
    <t>花园倒砌石28m</t>
  </si>
  <si>
    <r>
      <rPr>
        <sz val="13"/>
        <color rgb="FF000000"/>
        <rFont val="宋体"/>
        <charset val="134"/>
      </rPr>
      <t>院坪硬化584.8m</t>
    </r>
    <r>
      <rPr>
        <vertAlign val="superscript"/>
        <sz val="13"/>
        <color rgb="FF000000"/>
        <rFont val="宋体"/>
        <charset val="134"/>
      </rPr>
      <t>2</t>
    </r>
  </si>
  <si>
    <t>输配电设施100KVA</t>
  </si>
  <si>
    <t>机井1眼，井深432.8m，Dg89上水钢管(壁厚6mm)长385m，水泵2台。</t>
  </si>
  <si>
    <t xml:space="preserve">榆林子镇高龙头村股份经济联合社 </t>
  </si>
  <si>
    <t>管道Φ90PE管道230m</t>
  </si>
  <si>
    <t>方管护栏33m</t>
  </si>
  <si>
    <t>配电设施电缆线带护套300m，自耦式配电柜1台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</si>
</sst>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46">
    <font>
      <sz val="11"/>
      <color theme="1"/>
      <name val="宋体"/>
      <charset val="134"/>
      <scheme val="minor"/>
    </font>
    <font>
      <sz val="11"/>
      <color indexed="8"/>
      <name val="宋体"/>
      <charset val="134"/>
      <scheme val="minor"/>
    </font>
    <font>
      <sz val="12"/>
      <color indexed="8"/>
      <name val="宋体"/>
      <charset val="134"/>
      <scheme val="minor"/>
    </font>
    <font>
      <sz val="13"/>
      <color indexed="8"/>
      <name val="宋体"/>
      <charset val="134"/>
      <scheme val="minor"/>
    </font>
    <font>
      <sz val="13"/>
      <color rgb="FFFF0000"/>
      <name val="宋体"/>
      <charset val="134"/>
      <scheme val="minor"/>
    </font>
    <font>
      <u/>
      <sz val="24"/>
      <color rgb="FF000000"/>
      <name val="方正小标宋简体"/>
      <charset val="134"/>
    </font>
    <font>
      <sz val="24"/>
      <color indexed="8"/>
      <name val="方正小标宋简体"/>
      <charset val="134"/>
    </font>
    <font>
      <sz val="14"/>
      <color indexed="8"/>
      <name val="黑体"/>
      <charset val="134"/>
    </font>
    <font>
      <sz val="14"/>
      <name val="黑体"/>
      <charset val="134"/>
    </font>
    <font>
      <sz val="13"/>
      <name val="宋体"/>
      <charset val="134"/>
      <scheme val="minor"/>
    </font>
    <font>
      <sz val="13"/>
      <name val="宋体"/>
      <charset val="134"/>
    </font>
    <font>
      <sz val="13"/>
      <color indexed="8"/>
      <name val="宋体"/>
      <charset val="134"/>
    </font>
    <font>
      <sz val="13"/>
      <color rgb="FF000000"/>
      <name val="宋体"/>
      <charset val="134"/>
    </font>
    <font>
      <sz val="13"/>
      <color rgb="FF000000"/>
      <name val="仿宋_GB2312"/>
      <charset val="134"/>
    </font>
    <font>
      <sz val="14"/>
      <color indexed="8"/>
      <name val="宋体"/>
      <charset val="134"/>
      <scheme val="minor"/>
    </font>
    <font>
      <sz val="13"/>
      <color rgb="FF000000"/>
      <name val="宋体"/>
      <charset val="134"/>
      <scheme val="minor"/>
    </font>
    <font>
      <sz val="16"/>
      <name val="宋体"/>
      <charset val="134"/>
    </font>
    <font>
      <sz val="14"/>
      <name val="宋体"/>
      <charset val="134"/>
      <scheme val="minor"/>
    </font>
    <font>
      <sz val="14"/>
      <color rgb="FF000000"/>
      <name val="宋体"/>
      <charset val="134"/>
      <scheme val="minor"/>
    </font>
    <font>
      <sz val="13"/>
      <color theme="1"/>
      <name val="宋体"/>
      <charset val="134"/>
      <scheme val="minor"/>
    </font>
    <font>
      <sz val="14"/>
      <name val="宋体"/>
      <charset val="134"/>
    </font>
    <font>
      <sz val="1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vertAlign val="superscript"/>
      <sz val="13"/>
      <name val="宋体"/>
      <charset val="134"/>
    </font>
    <font>
      <vertAlign val="superscript"/>
      <sz val="13"/>
      <color rgb="FF000000"/>
      <name val="宋体"/>
      <charset val="134"/>
    </font>
    <font>
      <vertAlign val="superscript"/>
      <sz val="14"/>
      <color rgb="FF000000"/>
      <name val="宋体"/>
      <charset val="134"/>
      <scheme val="minor"/>
    </font>
    <font>
      <vertAlign val="superscript"/>
      <sz val="13"/>
      <color rgb="FF000000"/>
      <name val="宋体"/>
      <charset val="134"/>
      <scheme val="minor"/>
    </font>
  </fonts>
  <fills count="4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6"/>
        <bgColor indexed="64"/>
      </patternFill>
    </fill>
    <fill>
      <patternFill patternType="solid">
        <fgColor theme="9" tint="0.6"/>
        <bgColor indexed="64"/>
      </patternFill>
    </fill>
    <fill>
      <patternFill patternType="solid">
        <fgColor rgb="FF92D050"/>
        <bgColor indexed="64"/>
      </patternFill>
    </fill>
    <fill>
      <patternFill patternType="solid">
        <fgColor theme="2" tint="-0.1"/>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9" borderId="3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5" applyNumberFormat="0" applyFill="0" applyAlignment="0" applyProtection="0">
      <alignment vertical="center"/>
    </xf>
    <xf numFmtId="0" fontId="28" fillId="0" borderId="35" applyNumberFormat="0" applyFill="0" applyAlignment="0" applyProtection="0">
      <alignment vertical="center"/>
    </xf>
    <xf numFmtId="0" fontId="29" fillId="0" borderId="36" applyNumberFormat="0" applyFill="0" applyAlignment="0" applyProtection="0">
      <alignment vertical="center"/>
    </xf>
    <xf numFmtId="0" fontId="29" fillId="0" borderId="0" applyNumberFormat="0" applyFill="0" applyBorder="0" applyAlignment="0" applyProtection="0">
      <alignment vertical="center"/>
    </xf>
    <xf numFmtId="0" fontId="30" fillId="10" borderId="37" applyNumberFormat="0" applyAlignment="0" applyProtection="0">
      <alignment vertical="center"/>
    </xf>
    <xf numFmtId="0" fontId="31" fillId="11" borderId="38" applyNumberFormat="0" applyAlignment="0" applyProtection="0">
      <alignment vertical="center"/>
    </xf>
    <xf numFmtId="0" fontId="32" fillId="11" borderId="37" applyNumberFormat="0" applyAlignment="0" applyProtection="0">
      <alignment vertical="center"/>
    </xf>
    <xf numFmtId="0" fontId="33" fillId="12" borderId="39" applyNumberFormat="0" applyAlignment="0" applyProtection="0">
      <alignment vertical="center"/>
    </xf>
    <xf numFmtId="0" fontId="34" fillId="0" borderId="40" applyNumberFormat="0" applyFill="0" applyAlignment="0" applyProtection="0">
      <alignment vertical="center"/>
    </xf>
    <xf numFmtId="0" fontId="35" fillId="0" borderId="41" applyNumberFormat="0" applyFill="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39" fillId="39" borderId="0" applyNumberFormat="0" applyBorder="0" applyAlignment="0" applyProtection="0">
      <alignment vertical="center"/>
    </xf>
  </cellStyleXfs>
  <cellXfs count="16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177" fontId="8" fillId="0" borderId="11"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176" fontId="10" fillId="0"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0" xfId="0" applyFont="1" applyFill="1" applyBorder="1" applyAlignment="1">
      <alignment horizontal="left"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12" fillId="0" borderId="10" xfId="0" applyNumberFormat="1" applyFont="1" applyFill="1" applyBorder="1" applyAlignment="1">
      <alignment horizontal="left" vertical="center" wrapText="1"/>
    </xf>
    <xf numFmtId="49" fontId="12" fillId="0" borderId="10"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2" xfId="0" applyFont="1" applyFill="1" applyBorder="1" applyAlignment="1">
      <alignment horizontal="center"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77" fontId="8" fillId="0" borderId="2" xfId="0" applyNumberFormat="1" applyFont="1" applyFill="1" applyBorder="1" applyAlignment="1">
      <alignment horizontal="left" vertical="center" wrapText="1"/>
    </xf>
    <xf numFmtId="177" fontId="8" fillId="0" borderId="13"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 fillId="2" borderId="0" xfId="0" applyFont="1" applyFill="1" applyAlignment="1">
      <alignment vertical="center" wrapText="1"/>
    </xf>
    <xf numFmtId="49" fontId="3" fillId="0" borderId="10" xfId="0" applyNumberFormat="1" applyFont="1" applyFill="1" applyBorder="1" applyAlignment="1">
      <alignment horizontal="left" vertical="center" wrapText="1"/>
    </xf>
    <xf numFmtId="0" fontId="3" fillId="0" borderId="10" xfId="0" applyNumberFormat="1"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vertical="center" wrapText="1"/>
    </xf>
    <xf numFmtId="0" fontId="2" fillId="3" borderId="0" xfId="0" applyFont="1" applyFill="1" applyAlignment="1">
      <alignment vertical="center" wrapText="1"/>
    </xf>
    <xf numFmtId="49" fontId="15" fillId="0" borderId="10" xfId="0" applyNumberFormat="1" applyFont="1" applyFill="1" applyBorder="1" applyAlignment="1">
      <alignment horizontal="left" vertical="center" wrapText="1"/>
    </xf>
    <xf numFmtId="176" fontId="3" fillId="0" borderId="10" xfId="0" applyNumberFormat="1"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0" xfId="0" applyFont="1" applyFill="1" applyBorder="1" applyAlignment="1">
      <alignment vertical="center" wrapText="1"/>
    </xf>
    <xf numFmtId="0" fontId="14" fillId="0" borderId="14" xfId="0" applyFont="1" applyFill="1" applyBorder="1" applyAlignment="1">
      <alignment vertical="center" wrapText="1"/>
    </xf>
    <xf numFmtId="0" fontId="14" fillId="0" borderId="12" xfId="0" applyFont="1" applyFill="1" applyBorder="1" applyAlignment="1">
      <alignment horizontal="center" vertical="center" wrapText="1"/>
    </xf>
    <xf numFmtId="0" fontId="16" fillId="0" borderId="10" xfId="0" applyFont="1" applyFill="1" applyBorder="1" applyAlignment="1">
      <alignment horizontal="center" vertical="center"/>
    </xf>
    <xf numFmtId="0" fontId="17" fillId="0" borderId="1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0" xfId="0" applyFont="1" applyFill="1" applyBorder="1" applyAlignment="1">
      <alignment vertical="center" wrapText="1"/>
    </xf>
    <xf numFmtId="0" fontId="14" fillId="0" borderId="23" xfId="0" applyFont="1" applyFill="1" applyBorder="1" applyAlignment="1">
      <alignment horizontal="center" vertical="center" wrapText="1"/>
    </xf>
    <xf numFmtId="49" fontId="18" fillId="0" borderId="10" xfId="0" applyNumberFormat="1" applyFont="1" applyFill="1" applyBorder="1" applyAlignment="1">
      <alignment horizontal="left" vertical="center" wrapText="1"/>
    </xf>
    <xf numFmtId="176" fontId="14" fillId="0" borderId="10" xfId="0" applyNumberFormat="1"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2" xfId="0" applyFont="1" applyFill="1" applyBorder="1" applyAlignment="1">
      <alignment vertical="center" wrapText="1"/>
    </xf>
    <xf numFmtId="0" fontId="2" fillId="4" borderId="0" xfId="0" applyFont="1" applyFill="1" applyAlignment="1">
      <alignment vertical="center" wrapText="1"/>
    </xf>
    <xf numFmtId="49" fontId="14" fillId="0" borderId="10"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wrapText="1"/>
    </xf>
    <xf numFmtId="49" fontId="13" fillId="0" borderId="10"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49" fontId="13" fillId="0" borderId="24" xfId="0" applyNumberFormat="1" applyFont="1" applyFill="1" applyBorder="1" applyAlignment="1">
      <alignment horizontal="center" vertical="center" wrapText="1"/>
    </xf>
    <xf numFmtId="0" fontId="3" fillId="5" borderId="0" xfId="0" applyFont="1" applyFill="1" applyAlignment="1">
      <alignment vertical="center" wrapText="1"/>
    </xf>
    <xf numFmtId="49" fontId="13" fillId="0" borderId="22" xfId="0" applyNumberFormat="1" applyFont="1" applyFill="1" applyBorder="1" applyAlignment="1">
      <alignment horizontal="center" vertical="center" wrapText="1"/>
    </xf>
    <xf numFmtId="49" fontId="13" fillId="0" borderId="25" xfId="0" applyNumberFormat="1" applyFont="1" applyFill="1" applyBorder="1" applyAlignment="1">
      <alignment horizontal="center" vertical="center" wrapText="1"/>
    </xf>
    <xf numFmtId="49" fontId="13" fillId="0" borderId="23" xfId="0" applyNumberFormat="1" applyFont="1" applyFill="1" applyBorder="1" applyAlignment="1">
      <alignment horizontal="center" vertical="center" wrapText="1"/>
    </xf>
    <xf numFmtId="49" fontId="13" fillId="0" borderId="26"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49" fontId="13" fillId="0" borderId="30" xfId="0" applyNumberFormat="1" applyFont="1" applyFill="1" applyBorder="1" applyAlignment="1">
      <alignment horizontal="left" vertical="center" wrapText="1"/>
    </xf>
    <xf numFmtId="49" fontId="13" fillId="0" borderId="30" xfId="0" applyNumberFormat="1" applyFont="1" applyFill="1" applyBorder="1" applyAlignment="1">
      <alignment horizontal="center" vertical="center" wrapText="1"/>
    </xf>
    <xf numFmtId="49" fontId="13" fillId="0" borderId="31"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3" fillId="6" borderId="0" xfId="0" applyFont="1" applyFill="1" applyAlignment="1">
      <alignment vertical="center" wrapText="1"/>
    </xf>
    <xf numFmtId="49" fontId="13" fillId="0" borderId="8" xfId="0" applyNumberFormat="1" applyFont="1" applyFill="1" applyBorder="1" applyAlignment="1">
      <alignment horizontal="center" vertical="center" wrapText="1"/>
    </xf>
    <xf numFmtId="49" fontId="3" fillId="0" borderId="10" xfId="0" applyNumberFormat="1" applyFont="1" applyFill="1" applyBorder="1" applyAlignment="1">
      <alignment vertical="center" wrapText="1"/>
    </xf>
    <xf numFmtId="0" fontId="3" fillId="0" borderId="10" xfId="0" applyFont="1" applyFill="1" applyBorder="1" applyAlignment="1">
      <alignment vertical="center" wrapText="1"/>
    </xf>
    <xf numFmtId="0" fontId="9" fillId="0" borderId="10" xfId="0" applyFont="1" applyFill="1" applyBorder="1" applyAlignment="1">
      <alignment vertical="center" wrapText="1"/>
    </xf>
    <xf numFmtId="0" fontId="3" fillId="7" borderId="0" xfId="0" applyFont="1" applyFill="1" applyAlignment="1">
      <alignment vertical="center" wrapText="1"/>
    </xf>
    <xf numFmtId="49" fontId="19" fillId="0" borderId="10" xfId="0" applyNumberFormat="1" applyFont="1" applyFill="1" applyBorder="1" applyAlignment="1">
      <alignment horizontal="left" vertical="center" wrapText="1"/>
    </xf>
    <xf numFmtId="49" fontId="3" fillId="0" borderId="10" xfId="0" applyNumberFormat="1"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3" fillId="8" borderId="0" xfId="0" applyFont="1" applyFill="1" applyAlignment="1">
      <alignment vertical="center" wrapText="1"/>
    </xf>
    <xf numFmtId="49" fontId="9" fillId="0" borderId="10" xfId="0" applyNumberFormat="1" applyFont="1" applyFill="1" applyBorder="1" applyAlignment="1">
      <alignment horizontal="left" vertical="center" wrapText="1"/>
    </xf>
    <xf numFmtId="49" fontId="9" fillId="0" borderId="10" xfId="0" applyNumberFormat="1"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4" fillId="0" borderId="10" xfId="0" applyFont="1" applyFill="1" applyBorder="1" applyAlignment="1">
      <alignment horizontal="left" vertical="center" indent="2"/>
    </xf>
    <xf numFmtId="0" fontId="20" fillId="0" borderId="10" xfId="0" applyFont="1" applyFill="1" applyBorder="1" applyAlignment="1">
      <alignment horizontal="left" vertical="center" wrapText="1"/>
    </xf>
    <xf numFmtId="0" fontId="1" fillId="0" borderId="14" xfId="0" applyFont="1" applyFill="1" applyBorder="1" applyAlignment="1">
      <alignment vertical="center" wrapText="1"/>
    </xf>
    <xf numFmtId="0" fontId="10" fillId="0" borderId="14" xfId="0" applyFont="1" applyFill="1" applyBorder="1" applyAlignment="1">
      <alignment horizontal="left" vertical="center" wrapText="1"/>
    </xf>
    <xf numFmtId="0" fontId="21" fillId="0" borderId="1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5"/>
  <sheetViews>
    <sheetView view="pageBreakPreview" zoomScale="60" zoomScaleNormal="70" topLeftCell="A10" workbookViewId="0">
      <selection activeCell="N3" sqref="N3:N9"/>
    </sheetView>
  </sheetViews>
  <sheetFormatPr defaultColWidth="9" defaultRowHeight="13.5"/>
  <cols>
    <col min="1" max="1" width="6.95833333333333" style="1" customWidth="1"/>
    <col min="2" max="2" width="9.80833333333333" style="1" customWidth="1"/>
    <col min="3" max="4" width="15" style="1" customWidth="1"/>
    <col min="5" max="5" width="10" style="1" customWidth="1"/>
    <col min="6" max="6" width="46.9583333333333" style="1" customWidth="1"/>
    <col min="7" max="7" width="12.1333333333333" style="1" customWidth="1"/>
    <col min="8" max="8" width="7.14166666666667" style="1" customWidth="1"/>
    <col min="9" max="9" width="11.25" style="1" customWidth="1"/>
    <col min="10" max="10" width="35.5333333333333" style="6" customWidth="1"/>
    <col min="11" max="11" width="14.8166666666667" style="1" customWidth="1"/>
    <col min="12" max="12" width="23.3833333333333" style="1" customWidth="1"/>
    <col min="13" max="13" width="16.7833333333333" style="1" customWidth="1"/>
    <col min="14" max="14" width="13.0333333333333" style="1" customWidth="1"/>
    <col min="15" max="15" width="9.375" style="1"/>
    <col min="16" max="16384" width="9" style="1"/>
  </cols>
  <sheetData>
    <row r="1" s="1" customFormat="1" ht="46" customHeight="1" spans="1:14">
      <c r="A1" s="8" t="s">
        <v>0</v>
      </c>
      <c r="B1" s="9"/>
      <c r="C1" s="9"/>
      <c r="D1" s="9"/>
      <c r="E1" s="9"/>
      <c r="F1" s="10"/>
      <c r="G1" s="11"/>
      <c r="H1" s="10"/>
      <c r="I1" s="9"/>
      <c r="J1" s="10"/>
      <c r="K1" s="9"/>
      <c r="L1" s="9"/>
      <c r="M1" s="9"/>
      <c r="N1" s="9"/>
    </row>
    <row r="2" s="1" customFormat="1" ht="78" customHeight="1" spans="1:14">
      <c r="A2" s="12" t="s">
        <v>1</v>
      </c>
      <c r="B2" s="13" t="s">
        <v>2</v>
      </c>
      <c r="C2" s="13" t="s">
        <v>3</v>
      </c>
      <c r="D2" s="13" t="s">
        <v>4</v>
      </c>
      <c r="E2" s="13" t="s">
        <v>5</v>
      </c>
      <c r="F2" s="14" t="s">
        <v>6</v>
      </c>
      <c r="G2" s="15" t="s">
        <v>7</v>
      </c>
      <c r="H2" s="14" t="s">
        <v>8</v>
      </c>
      <c r="I2" s="14" t="s">
        <v>9</v>
      </c>
      <c r="J2" s="56" t="s">
        <v>10</v>
      </c>
      <c r="K2" s="27" t="s">
        <v>11</v>
      </c>
      <c r="L2" s="27" t="s">
        <v>12</v>
      </c>
      <c r="M2" s="57" t="s">
        <v>13</v>
      </c>
      <c r="N2" s="28" t="s">
        <v>14</v>
      </c>
    </row>
    <row r="3" s="2" customFormat="1" ht="43" customHeight="1" spans="1:15">
      <c r="A3" s="43">
        <v>1</v>
      </c>
      <c r="B3" s="44" t="s">
        <v>15</v>
      </c>
      <c r="C3" s="44" t="s">
        <v>16</v>
      </c>
      <c r="D3" s="44" t="s">
        <v>17</v>
      </c>
      <c r="E3" s="44" t="s">
        <v>18</v>
      </c>
      <c r="F3" s="44" t="s">
        <v>19</v>
      </c>
      <c r="G3" s="44">
        <v>664.11</v>
      </c>
      <c r="H3" s="44" t="s">
        <v>20</v>
      </c>
      <c r="I3" s="44" t="s">
        <v>21</v>
      </c>
      <c r="J3" s="29" t="s">
        <v>22</v>
      </c>
      <c r="K3" s="31">
        <v>376651.22</v>
      </c>
      <c r="L3" s="31" t="s">
        <v>23</v>
      </c>
      <c r="M3" s="58" t="s">
        <v>24</v>
      </c>
      <c r="N3" s="32" t="s">
        <v>25</v>
      </c>
      <c r="O3" s="59">
        <v>1</v>
      </c>
    </row>
    <row r="4" s="2" customFormat="1" ht="43" customHeight="1" spans="1:15">
      <c r="A4" s="45"/>
      <c r="B4" s="46"/>
      <c r="C4" s="46"/>
      <c r="D4" s="46"/>
      <c r="E4" s="46"/>
      <c r="F4" s="46"/>
      <c r="G4" s="46"/>
      <c r="H4" s="46"/>
      <c r="I4" s="46"/>
      <c r="J4" s="29" t="s">
        <v>26</v>
      </c>
      <c r="K4" s="31">
        <v>21056.16</v>
      </c>
      <c r="L4" s="31" t="s">
        <v>27</v>
      </c>
      <c r="M4" s="58"/>
      <c r="N4" s="32" t="s">
        <v>28</v>
      </c>
      <c r="O4" s="59">
        <v>2</v>
      </c>
    </row>
    <row r="5" s="2" customFormat="1" ht="43" customHeight="1" spans="1:15">
      <c r="A5" s="45"/>
      <c r="B5" s="46"/>
      <c r="C5" s="46"/>
      <c r="D5" s="46"/>
      <c r="E5" s="46"/>
      <c r="F5" s="46"/>
      <c r="G5" s="46"/>
      <c r="H5" s="46"/>
      <c r="I5" s="46"/>
      <c r="J5" s="29" t="s">
        <v>29</v>
      </c>
      <c r="K5" s="31">
        <v>3072.34</v>
      </c>
      <c r="L5" s="31" t="s">
        <v>27</v>
      </c>
      <c r="M5" s="58"/>
      <c r="N5" s="32" t="s">
        <v>28</v>
      </c>
      <c r="O5" s="59">
        <v>3</v>
      </c>
    </row>
    <row r="6" s="2" customFormat="1" ht="43" customHeight="1" spans="1:15">
      <c r="A6" s="45"/>
      <c r="B6" s="46"/>
      <c r="C6" s="46"/>
      <c r="D6" s="46"/>
      <c r="E6" s="46"/>
      <c r="F6" s="46"/>
      <c r="G6" s="46"/>
      <c r="H6" s="46"/>
      <c r="I6" s="46"/>
      <c r="J6" s="29" t="s">
        <v>30</v>
      </c>
      <c r="K6" s="30">
        <f>21660+2160</f>
        <v>23820</v>
      </c>
      <c r="L6" s="31" t="s">
        <v>27</v>
      </c>
      <c r="M6" s="58"/>
      <c r="N6" s="32" t="s">
        <v>28</v>
      </c>
      <c r="O6" s="59">
        <v>4</v>
      </c>
    </row>
    <row r="7" s="2" customFormat="1" ht="43" customHeight="1" spans="1:15">
      <c r="A7" s="45"/>
      <c r="B7" s="46"/>
      <c r="C7" s="46"/>
      <c r="D7" s="46"/>
      <c r="E7" s="46"/>
      <c r="F7" s="46"/>
      <c r="G7" s="46"/>
      <c r="H7" s="46"/>
      <c r="I7" s="46"/>
      <c r="J7" s="29" t="s">
        <v>31</v>
      </c>
      <c r="K7" s="31">
        <v>1305.01</v>
      </c>
      <c r="L7" s="31" t="s">
        <v>27</v>
      </c>
      <c r="M7" s="58"/>
      <c r="N7" s="32" t="s">
        <v>28</v>
      </c>
      <c r="O7" s="59">
        <v>5</v>
      </c>
    </row>
    <row r="8" s="2" customFormat="1" ht="43" customHeight="1" spans="1:15">
      <c r="A8" s="45"/>
      <c r="B8" s="46"/>
      <c r="C8" s="46"/>
      <c r="D8" s="46"/>
      <c r="E8" s="46"/>
      <c r="F8" s="46"/>
      <c r="G8" s="46"/>
      <c r="H8" s="46"/>
      <c r="I8" s="46"/>
      <c r="J8" s="29" t="s">
        <v>32</v>
      </c>
      <c r="K8" s="31">
        <f>115485.5+6741</f>
        <v>122226.5</v>
      </c>
      <c r="L8" s="31" t="s">
        <v>33</v>
      </c>
      <c r="M8" s="58"/>
      <c r="N8" s="32" t="s">
        <v>34</v>
      </c>
      <c r="O8" s="59">
        <v>6</v>
      </c>
    </row>
    <row r="9" s="2" customFormat="1" ht="43" customHeight="1" spans="1:15">
      <c r="A9" s="45"/>
      <c r="B9" s="46"/>
      <c r="C9" s="46"/>
      <c r="D9" s="46"/>
      <c r="E9" s="46"/>
      <c r="F9" s="46"/>
      <c r="G9" s="46"/>
      <c r="H9" s="46"/>
      <c r="I9" s="46"/>
      <c r="J9" s="29" t="s">
        <v>35</v>
      </c>
      <c r="K9" s="31">
        <f>115485.5+6741</f>
        <v>122226.5</v>
      </c>
      <c r="L9" s="31" t="s">
        <v>36</v>
      </c>
      <c r="M9" s="58"/>
      <c r="N9" s="32" t="s">
        <v>37</v>
      </c>
      <c r="O9" s="59">
        <v>7</v>
      </c>
    </row>
    <row r="10" s="2" customFormat="1" ht="43" customHeight="1" spans="1:15">
      <c r="A10" s="45"/>
      <c r="B10" s="46"/>
      <c r="C10" s="46"/>
      <c r="D10" s="46"/>
      <c r="E10" s="46"/>
      <c r="F10" s="46"/>
      <c r="G10" s="46"/>
      <c r="H10" s="46"/>
      <c r="I10" s="46"/>
      <c r="J10" s="29" t="s">
        <v>38</v>
      </c>
      <c r="K10" s="31">
        <f>199975+28611.1</f>
        <v>228586.1</v>
      </c>
      <c r="L10" s="31" t="s">
        <v>39</v>
      </c>
      <c r="M10" s="58"/>
      <c r="N10" s="32" t="s">
        <v>40</v>
      </c>
      <c r="O10" s="59">
        <v>8</v>
      </c>
    </row>
    <row r="11" s="2" customFormat="1" ht="43" customHeight="1" spans="1:15">
      <c r="A11" s="45"/>
      <c r="B11" s="46"/>
      <c r="C11" s="46"/>
      <c r="D11" s="46"/>
      <c r="E11" s="46"/>
      <c r="F11" s="46"/>
      <c r="G11" s="46"/>
      <c r="H11" s="46"/>
      <c r="I11" s="46"/>
      <c r="J11" s="29" t="s">
        <v>41</v>
      </c>
      <c r="K11" s="31">
        <f>115485.25+7083.2</f>
        <v>122568.45</v>
      </c>
      <c r="L11" s="31" t="s">
        <v>39</v>
      </c>
      <c r="M11" s="58"/>
      <c r="N11" s="32" t="s">
        <v>40</v>
      </c>
      <c r="O11" s="59">
        <v>9</v>
      </c>
    </row>
    <row r="12" s="2" customFormat="1" ht="43" customHeight="1" spans="1:15">
      <c r="A12" s="45"/>
      <c r="B12" s="46"/>
      <c r="C12" s="46"/>
      <c r="D12" s="46"/>
      <c r="E12" s="46"/>
      <c r="F12" s="46"/>
      <c r="G12" s="46"/>
      <c r="H12" s="46"/>
      <c r="I12" s="46"/>
      <c r="J12" s="29" t="s">
        <v>42</v>
      </c>
      <c r="K12" s="31">
        <v>27880.18</v>
      </c>
      <c r="L12" s="31" t="s">
        <v>43</v>
      </c>
      <c r="M12" s="58"/>
      <c r="N12" s="32" t="s">
        <v>44</v>
      </c>
      <c r="O12" s="59">
        <v>10</v>
      </c>
    </row>
    <row r="13" s="2" customFormat="1" ht="43" customHeight="1" spans="1:15">
      <c r="A13" s="45"/>
      <c r="B13" s="46"/>
      <c r="C13" s="46"/>
      <c r="D13" s="46"/>
      <c r="E13" s="46"/>
      <c r="F13" s="46"/>
      <c r="G13" s="46"/>
      <c r="H13" s="46"/>
      <c r="I13" s="46"/>
      <c r="J13" s="29" t="s">
        <v>45</v>
      </c>
      <c r="K13" s="31">
        <v>2663.14</v>
      </c>
      <c r="L13" s="31" t="s">
        <v>43</v>
      </c>
      <c r="M13" s="58"/>
      <c r="N13" s="32" t="s">
        <v>44</v>
      </c>
      <c r="O13" s="59">
        <v>11</v>
      </c>
    </row>
    <row r="14" s="2" customFormat="1" ht="43" customHeight="1" spans="1:15">
      <c r="A14" s="45"/>
      <c r="B14" s="46"/>
      <c r="C14" s="46"/>
      <c r="D14" s="46"/>
      <c r="E14" s="46"/>
      <c r="F14" s="46"/>
      <c r="G14" s="46"/>
      <c r="H14" s="46"/>
      <c r="I14" s="46"/>
      <c r="J14" s="29" t="s">
        <v>46</v>
      </c>
      <c r="K14" s="30">
        <v>25220</v>
      </c>
      <c r="L14" s="31" t="s">
        <v>43</v>
      </c>
      <c r="M14" s="58"/>
      <c r="N14" s="32" t="s">
        <v>44</v>
      </c>
      <c r="O14" s="59">
        <v>12</v>
      </c>
    </row>
    <row r="15" s="2" customFormat="1" ht="43" customHeight="1" spans="1:15">
      <c r="A15" s="45"/>
      <c r="B15" s="46"/>
      <c r="C15" s="46"/>
      <c r="D15" s="46"/>
      <c r="E15" s="46"/>
      <c r="F15" s="46"/>
      <c r="G15" s="46"/>
      <c r="H15" s="46"/>
      <c r="I15" s="46"/>
      <c r="J15" s="29" t="s">
        <v>47</v>
      </c>
      <c r="K15" s="30">
        <v>192448</v>
      </c>
      <c r="L15" s="31" t="s">
        <v>48</v>
      </c>
      <c r="M15" s="58"/>
      <c r="N15" s="32" t="s">
        <v>49</v>
      </c>
      <c r="O15" s="59">
        <v>13</v>
      </c>
    </row>
    <row r="16" s="2" customFormat="1" ht="43" customHeight="1" spans="1:15">
      <c r="A16" s="45"/>
      <c r="B16" s="46"/>
      <c r="C16" s="46"/>
      <c r="D16" s="46"/>
      <c r="E16" s="46"/>
      <c r="F16" s="46"/>
      <c r="G16" s="46"/>
      <c r="H16" s="46"/>
      <c r="I16" s="46"/>
      <c r="J16" s="29" t="s">
        <v>50</v>
      </c>
      <c r="K16" s="31">
        <v>127861.04</v>
      </c>
      <c r="L16" s="31" t="s">
        <v>48</v>
      </c>
      <c r="M16" s="58"/>
      <c r="N16" s="32" t="s">
        <v>49</v>
      </c>
      <c r="O16" s="59">
        <v>14</v>
      </c>
    </row>
    <row r="17" s="2" customFormat="1" ht="43" customHeight="1" spans="1:15">
      <c r="A17" s="45"/>
      <c r="B17" s="46"/>
      <c r="C17" s="46"/>
      <c r="D17" s="46"/>
      <c r="E17" s="46"/>
      <c r="F17" s="46"/>
      <c r="G17" s="46"/>
      <c r="H17" s="46"/>
      <c r="I17" s="46"/>
      <c r="J17" s="29" t="s">
        <v>51</v>
      </c>
      <c r="K17" s="31">
        <v>66332.16</v>
      </c>
      <c r="L17" s="31" t="s">
        <v>48</v>
      </c>
      <c r="M17" s="58"/>
      <c r="N17" s="32" t="s">
        <v>49</v>
      </c>
      <c r="O17" s="59">
        <v>15</v>
      </c>
    </row>
    <row r="18" s="2" customFormat="1" ht="43" customHeight="1" spans="1:15">
      <c r="A18" s="45"/>
      <c r="B18" s="46"/>
      <c r="C18" s="46"/>
      <c r="D18" s="46"/>
      <c r="E18" s="46"/>
      <c r="F18" s="46"/>
      <c r="G18" s="46"/>
      <c r="H18" s="46"/>
      <c r="I18" s="46"/>
      <c r="J18" s="29" t="s">
        <v>52</v>
      </c>
      <c r="K18" s="30">
        <v>33600</v>
      </c>
      <c r="L18" s="31" t="s">
        <v>48</v>
      </c>
      <c r="M18" s="58"/>
      <c r="N18" s="32" t="s">
        <v>49</v>
      </c>
      <c r="O18" s="59">
        <v>16</v>
      </c>
    </row>
    <row r="19" s="2" customFormat="1" ht="43" customHeight="1" spans="1:15">
      <c r="A19" s="45"/>
      <c r="B19" s="46"/>
      <c r="C19" s="46"/>
      <c r="D19" s="46"/>
      <c r="E19" s="46"/>
      <c r="F19" s="46"/>
      <c r="G19" s="46"/>
      <c r="H19" s="46"/>
      <c r="I19" s="46"/>
      <c r="J19" s="29" t="s">
        <v>53</v>
      </c>
      <c r="K19" s="30">
        <v>4277.2</v>
      </c>
      <c r="L19" s="31" t="s">
        <v>48</v>
      </c>
      <c r="M19" s="58"/>
      <c r="N19" s="32" t="s">
        <v>49</v>
      </c>
      <c r="O19" s="59">
        <v>17</v>
      </c>
    </row>
    <row r="20" s="2" customFormat="1" ht="43" customHeight="1" spans="1:15">
      <c r="A20" s="45"/>
      <c r="B20" s="46"/>
      <c r="C20" s="46"/>
      <c r="D20" s="46"/>
      <c r="E20" s="46"/>
      <c r="F20" s="46"/>
      <c r="G20" s="46"/>
      <c r="H20" s="46"/>
      <c r="I20" s="46"/>
      <c r="J20" s="29" t="s">
        <v>54</v>
      </c>
      <c r="K20" s="31">
        <v>25248.71</v>
      </c>
      <c r="L20" s="31" t="s">
        <v>48</v>
      </c>
      <c r="M20" s="58"/>
      <c r="N20" s="32" t="s">
        <v>49</v>
      </c>
      <c r="O20" s="59">
        <v>18</v>
      </c>
    </row>
    <row r="21" s="2" customFormat="1" ht="43" customHeight="1" spans="1:15">
      <c r="A21" s="45"/>
      <c r="B21" s="46"/>
      <c r="C21" s="46"/>
      <c r="D21" s="46"/>
      <c r="E21" s="46"/>
      <c r="F21" s="46"/>
      <c r="G21" s="46"/>
      <c r="H21" s="46"/>
      <c r="I21" s="46"/>
      <c r="J21" s="29" t="s">
        <v>55</v>
      </c>
      <c r="K21" s="31">
        <v>6634.38</v>
      </c>
      <c r="L21" s="31" t="s">
        <v>48</v>
      </c>
      <c r="M21" s="58"/>
      <c r="N21" s="32" t="s">
        <v>49</v>
      </c>
      <c r="O21" s="59">
        <v>19</v>
      </c>
    </row>
    <row r="22" s="2" customFormat="1" ht="64" customHeight="1" spans="1:15">
      <c r="A22" s="45"/>
      <c r="B22" s="46"/>
      <c r="C22" s="46"/>
      <c r="D22" s="46"/>
      <c r="E22" s="46"/>
      <c r="F22" s="46"/>
      <c r="G22" s="46"/>
      <c r="H22" s="46"/>
      <c r="I22" s="46"/>
      <c r="J22" s="29" t="s">
        <v>56</v>
      </c>
      <c r="K22" s="30">
        <v>85940</v>
      </c>
      <c r="L22" s="31" t="s">
        <v>48</v>
      </c>
      <c r="M22" s="58"/>
      <c r="N22" s="32" t="s">
        <v>49</v>
      </c>
      <c r="O22" s="59">
        <v>20</v>
      </c>
    </row>
    <row r="23" s="2" customFormat="1" ht="43" customHeight="1" spans="1:15">
      <c r="A23" s="45"/>
      <c r="B23" s="46"/>
      <c r="C23" s="46"/>
      <c r="D23" s="46"/>
      <c r="E23" s="46"/>
      <c r="F23" s="46"/>
      <c r="G23" s="46"/>
      <c r="H23" s="46"/>
      <c r="I23" s="46"/>
      <c r="J23" s="29" t="s">
        <v>57</v>
      </c>
      <c r="K23" s="31">
        <f>120712.04+7149</f>
        <v>127861.04</v>
      </c>
      <c r="L23" s="31" t="s">
        <v>58</v>
      </c>
      <c r="M23" s="58"/>
      <c r="N23" s="32" t="s">
        <v>59</v>
      </c>
      <c r="O23" s="59">
        <v>21</v>
      </c>
    </row>
    <row r="24" s="2" customFormat="1" ht="43" customHeight="1" spans="1:15">
      <c r="A24" s="45"/>
      <c r="B24" s="46"/>
      <c r="C24" s="46"/>
      <c r="D24" s="46"/>
      <c r="E24" s="46"/>
      <c r="F24" s="46"/>
      <c r="G24" s="46"/>
      <c r="H24" s="46"/>
      <c r="I24" s="46"/>
      <c r="J24" s="29" t="s">
        <v>60</v>
      </c>
      <c r="K24" s="31">
        <f>120712.04+44785+14500+10000</f>
        <v>189997.04</v>
      </c>
      <c r="L24" s="31" t="s">
        <v>58</v>
      </c>
      <c r="M24" s="58"/>
      <c r="N24" s="32" t="s">
        <v>61</v>
      </c>
      <c r="O24" s="59">
        <v>22</v>
      </c>
    </row>
    <row r="25" s="2" customFormat="1" ht="43" customHeight="1" spans="1:15">
      <c r="A25" s="45"/>
      <c r="B25" s="46"/>
      <c r="C25" s="46"/>
      <c r="D25" s="46"/>
      <c r="E25" s="46"/>
      <c r="F25" s="46"/>
      <c r="G25" s="46"/>
      <c r="H25" s="46"/>
      <c r="I25" s="46"/>
      <c r="J25" s="29" t="s">
        <v>62</v>
      </c>
      <c r="K25" s="30">
        <f>151988+10500+11700+16560+1000</f>
        <v>191748</v>
      </c>
      <c r="L25" s="31" t="s">
        <v>63</v>
      </c>
      <c r="M25" s="58"/>
      <c r="N25" s="32" t="s">
        <v>64</v>
      </c>
      <c r="O25" s="59">
        <v>23</v>
      </c>
    </row>
    <row r="26" s="2" customFormat="1" ht="43" customHeight="1" spans="1:15">
      <c r="A26" s="45"/>
      <c r="B26" s="46"/>
      <c r="C26" s="46"/>
      <c r="D26" s="46"/>
      <c r="E26" s="46"/>
      <c r="F26" s="46"/>
      <c r="G26" s="46"/>
      <c r="H26" s="46"/>
      <c r="I26" s="46"/>
      <c r="J26" s="29" t="s">
        <v>65</v>
      </c>
      <c r="K26" s="31">
        <v>30565.01</v>
      </c>
      <c r="L26" s="31" t="s">
        <v>63</v>
      </c>
      <c r="M26" s="58"/>
      <c r="N26" s="32" t="s">
        <v>64</v>
      </c>
      <c r="O26" s="59">
        <v>24</v>
      </c>
    </row>
    <row r="27" s="2" customFormat="1" ht="43" customHeight="1" spans="1:15">
      <c r="A27" s="45"/>
      <c r="B27" s="46"/>
      <c r="C27" s="46"/>
      <c r="D27" s="46"/>
      <c r="E27" s="46"/>
      <c r="F27" s="46"/>
      <c r="G27" s="46"/>
      <c r="H27" s="46"/>
      <c r="I27" s="46"/>
      <c r="J27" s="29" t="s">
        <v>66</v>
      </c>
      <c r="K27" s="30">
        <v>17500</v>
      </c>
      <c r="L27" s="31" t="s">
        <v>63</v>
      </c>
      <c r="M27" s="58"/>
      <c r="N27" s="32" t="s">
        <v>64</v>
      </c>
      <c r="O27" s="59">
        <v>25</v>
      </c>
    </row>
    <row r="28" s="2" customFormat="1" ht="43" customHeight="1" spans="1:15">
      <c r="A28" s="45"/>
      <c r="B28" s="46"/>
      <c r="C28" s="46"/>
      <c r="D28" s="46"/>
      <c r="E28" s="46"/>
      <c r="F28" s="46"/>
      <c r="G28" s="46"/>
      <c r="H28" s="46"/>
      <c r="I28" s="46"/>
      <c r="J28" s="29" t="s">
        <v>67</v>
      </c>
      <c r="K28" s="31">
        <f>133384.68+11450+11375.8+1120+6656</f>
        <v>163986.48</v>
      </c>
      <c r="L28" s="31" t="s">
        <v>68</v>
      </c>
      <c r="M28" s="58"/>
      <c r="N28" s="32" t="s">
        <v>69</v>
      </c>
      <c r="O28" s="59">
        <v>26</v>
      </c>
    </row>
    <row r="29" s="2" customFormat="1" ht="43" customHeight="1" spans="1:15">
      <c r="A29" s="45"/>
      <c r="B29" s="46"/>
      <c r="C29" s="46"/>
      <c r="D29" s="46"/>
      <c r="E29" s="46"/>
      <c r="F29" s="46"/>
      <c r="G29" s="46"/>
      <c r="H29" s="46"/>
      <c r="I29" s="46"/>
      <c r="J29" s="29" t="s">
        <v>70</v>
      </c>
      <c r="K29" s="31">
        <f>18808.56+1655</f>
        <v>20463.56</v>
      </c>
      <c r="L29" s="31" t="s">
        <v>68</v>
      </c>
      <c r="M29" s="58"/>
      <c r="N29" s="32" t="s">
        <v>69</v>
      </c>
      <c r="O29" s="59">
        <v>27</v>
      </c>
    </row>
    <row r="30" s="2" customFormat="1" ht="43" customHeight="1" spans="1:15">
      <c r="A30" s="45"/>
      <c r="B30" s="46"/>
      <c r="C30" s="46"/>
      <c r="D30" s="46"/>
      <c r="E30" s="46"/>
      <c r="F30" s="46"/>
      <c r="G30" s="46"/>
      <c r="H30" s="46"/>
      <c r="I30" s="46"/>
      <c r="J30" s="29" t="s">
        <v>71</v>
      </c>
      <c r="K30" s="31">
        <v>12499.43</v>
      </c>
      <c r="L30" s="31" t="s">
        <v>68</v>
      </c>
      <c r="M30" s="58"/>
      <c r="N30" s="32" t="s">
        <v>69</v>
      </c>
      <c r="O30" s="59">
        <v>28</v>
      </c>
    </row>
    <row r="31" s="2" customFormat="1" ht="43" customHeight="1" spans="1:15">
      <c r="A31" s="45"/>
      <c r="B31" s="46"/>
      <c r="C31" s="46"/>
      <c r="D31" s="46"/>
      <c r="E31" s="46"/>
      <c r="F31" s="46"/>
      <c r="G31" s="46"/>
      <c r="H31" s="46"/>
      <c r="I31" s="46"/>
      <c r="J31" s="29" t="s">
        <v>72</v>
      </c>
      <c r="K31" s="31">
        <f>133384.68+30601.8+5070.31</f>
        <v>169056.79</v>
      </c>
      <c r="L31" s="31" t="s">
        <v>73</v>
      </c>
      <c r="M31" s="58"/>
      <c r="N31" s="32" t="s">
        <v>74</v>
      </c>
      <c r="O31" s="59">
        <v>29</v>
      </c>
    </row>
    <row r="32" s="2" customFormat="1" ht="43" customHeight="1" spans="1:15">
      <c r="A32" s="45"/>
      <c r="B32" s="46"/>
      <c r="C32" s="46"/>
      <c r="D32" s="46"/>
      <c r="E32" s="46"/>
      <c r="F32" s="46"/>
      <c r="G32" s="46"/>
      <c r="H32" s="46"/>
      <c r="I32" s="46"/>
      <c r="J32" s="29" t="s">
        <v>75</v>
      </c>
      <c r="K32" s="31">
        <v>12499.43</v>
      </c>
      <c r="L32" s="31" t="s">
        <v>73</v>
      </c>
      <c r="M32" s="58"/>
      <c r="N32" s="32" t="s">
        <v>74</v>
      </c>
      <c r="O32" s="59">
        <v>30</v>
      </c>
    </row>
    <row r="33" s="2" customFormat="1" ht="43" customHeight="1" spans="1:15">
      <c r="A33" s="45"/>
      <c r="B33" s="46"/>
      <c r="C33" s="46"/>
      <c r="D33" s="46"/>
      <c r="E33" s="46"/>
      <c r="F33" s="46"/>
      <c r="G33" s="46"/>
      <c r="H33" s="46"/>
      <c r="I33" s="46"/>
      <c r="J33" s="29" t="s">
        <v>76</v>
      </c>
      <c r="K33" s="30">
        <v>18585</v>
      </c>
      <c r="L33" s="31" t="s">
        <v>73</v>
      </c>
      <c r="M33" s="58"/>
      <c r="N33" s="32" t="s">
        <v>74</v>
      </c>
      <c r="O33" s="59">
        <v>31</v>
      </c>
    </row>
    <row r="34" s="2" customFormat="1" ht="43" customHeight="1" spans="1:15">
      <c r="A34" s="47"/>
      <c r="B34" s="48"/>
      <c r="C34" s="48"/>
      <c r="D34" s="48"/>
      <c r="E34" s="48"/>
      <c r="F34" s="48"/>
      <c r="G34" s="48"/>
      <c r="H34" s="48"/>
      <c r="I34" s="48"/>
      <c r="J34" s="29" t="s">
        <v>77</v>
      </c>
      <c r="K34" s="30">
        <v>31549.6</v>
      </c>
      <c r="L34" s="31" t="s">
        <v>78</v>
      </c>
      <c r="M34" s="58"/>
      <c r="N34" s="32" t="s">
        <v>79</v>
      </c>
      <c r="O34" s="59">
        <v>32</v>
      </c>
    </row>
    <row r="35" s="1" customFormat="1" ht="43" customHeight="1" spans="1:15">
      <c r="A35" s="49">
        <v>2</v>
      </c>
      <c r="B35" s="50" t="s">
        <v>80</v>
      </c>
      <c r="C35" s="23" t="s">
        <v>81</v>
      </c>
      <c r="D35" s="23" t="s">
        <v>82</v>
      </c>
      <c r="E35" s="23" t="s">
        <v>18</v>
      </c>
      <c r="F35" s="51" t="s">
        <v>83</v>
      </c>
      <c r="G35" s="23">
        <v>34.5</v>
      </c>
      <c r="H35" s="23" t="s">
        <v>20</v>
      </c>
      <c r="I35" s="23" t="s">
        <v>21</v>
      </c>
      <c r="J35" s="60" t="s">
        <v>84</v>
      </c>
      <c r="K35" s="61">
        <v>127769.24</v>
      </c>
      <c r="L35" s="23" t="s">
        <v>85</v>
      </c>
      <c r="M35" s="62"/>
      <c r="N35" s="63"/>
      <c r="O35" s="64">
        <v>1</v>
      </c>
    </row>
    <row r="36" s="1" customFormat="1" ht="43" customHeight="1" spans="1:15">
      <c r="A36" s="49"/>
      <c r="B36" s="50"/>
      <c r="C36" s="23"/>
      <c r="D36" s="23"/>
      <c r="E36" s="23"/>
      <c r="F36" s="23"/>
      <c r="G36" s="23"/>
      <c r="H36" s="23"/>
      <c r="I36" s="23"/>
      <c r="J36" s="65" t="s">
        <v>86</v>
      </c>
      <c r="K36" s="61">
        <v>125211.18</v>
      </c>
      <c r="L36" s="23" t="s">
        <v>85</v>
      </c>
      <c r="M36" s="62"/>
      <c r="N36" s="63"/>
      <c r="O36" s="64">
        <v>2</v>
      </c>
    </row>
    <row r="37" s="1" customFormat="1" ht="43" customHeight="1" spans="1:15">
      <c r="A37" s="49"/>
      <c r="B37" s="50"/>
      <c r="C37" s="23"/>
      <c r="D37" s="23"/>
      <c r="E37" s="23"/>
      <c r="F37" s="23"/>
      <c r="G37" s="23"/>
      <c r="H37" s="23"/>
      <c r="I37" s="23"/>
      <c r="J37" s="60" t="s">
        <v>87</v>
      </c>
      <c r="K37" s="61">
        <v>21432.23</v>
      </c>
      <c r="L37" s="23" t="s">
        <v>85</v>
      </c>
      <c r="M37" s="62"/>
      <c r="N37" s="63"/>
      <c r="O37" s="64">
        <v>3</v>
      </c>
    </row>
    <row r="38" s="1" customFormat="1" ht="43" customHeight="1" spans="1:15">
      <c r="A38" s="49"/>
      <c r="B38" s="50"/>
      <c r="C38" s="23"/>
      <c r="D38" s="23"/>
      <c r="E38" s="23"/>
      <c r="F38" s="23"/>
      <c r="G38" s="23"/>
      <c r="H38" s="23"/>
      <c r="I38" s="23"/>
      <c r="J38" s="60" t="s">
        <v>88</v>
      </c>
      <c r="K38" s="61">
        <v>14833.94</v>
      </c>
      <c r="L38" s="23" t="s">
        <v>85</v>
      </c>
      <c r="M38" s="62"/>
      <c r="N38" s="63"/>
      <c r="O38" s="64">
        <v>4</v>
      </c>
    </row>
    <row r="39" s="1" customFormat="1" ht="43" customHeight="1" spans="1:15">
      <c r="A39" s="49"/>
      <c r="B39" s="50"/>
      <c r="C39" s="23"/>
      <c r="D39" s="23"/>
      <c r="E39" s="23"/>
      <c r="F39" s="23"/>
      <c r="G39" s="23"/>
      <c r="H39" s="23"/>
      <c r="I39" s="23"/>
      <c r="J39" s="60" t="s">
        <v>89</v>
      </c>
      <c r="K39" s="66">
        <v>5200</v>
      </c>
      <c r="L39" s="23" t="s">
        <v>85</v>
      </c>
      <c r="M39" s="62"/>
      <c r="N39" s="63"/>
      <c r="O39" s="64">
        <v>5</v>
      </c>
    </row>
    <row r="40" s="1" customFormat="1" ht="43" customHeight="1" spans="1:15">
      <c r="A40" s="49"/>
      <c r="B40" s="50"/>
      <c r="C40" s="23"/>
      <c r="D40" s="23"/>
      <c r="E40" s="23"/>
      <c r="F40" s="23"/>
      <c r="G40" s="23"/>
      <c r="H40" s="23"/>
      <c r="I40" s="23"/>
      <c r="J40" s="60" t="s">
        <v>90</v>
      </c>
      <c r="K40" s="66">
        <v>1800</v>
      </c>
      <c r="L40" s="23" t="s">
        <v>85</v>
      </c>
      <c r="M40" s="62"/>
      <c r="N40" s="63"/>
      <c r="O40" s="64">
        <v>6</v>
      </c>
    </row>
    <row r="41" s="1" customFormat="1" ht="43" customHeight="1" spans="1:15">
      <c r="A41" s="49"/>
      <c r="B41" s="50"/>
      <c r="C41" s="23"/>
      <c r="D41" s="23"/>
      <c r="E41" s="23"/>
      <c r="F41" s="23"/>
      <c r="G41" s="23"/>
      <c r="H41" s="23"/>
      <c r="I41" s="23"/>
      <c r="J41" s="60" t="s">
        <v>91</v>
      </c>
      <c r="K41" s="66">
        <v>7600</v>
      </c>
      <c r="L41" s="23" t="s">
        <v>85</v>
      </c>
      <c r="M41" s="62"/>
      <c r="N41" s="63"/>
      <c r="O41" s="64">
        <v>7</v>
      </c>
    </row>
    <row r="42" s="1" customFormat="1" ht="43" customHeight="1" spans="1:15">
      <c r="A42" s="49"/>
      <c r="B42" s="50"/>
      <c r="C42" s="23"/>
      <c r="D42" s="23"/>
      <c r="E42" s="23"/>
      <c r="F42" s="23"/>
      <c r="G42" s="23"/>
      <c r="H42" s="23"/>
      <c r="I42" s="23"/>
      <c r="J42" s="60" t="s">
        <v>92</v>
      </c>
      <c r="K42" s="66">
        <v>8600</v>
      </c>
      <c r="L42" s="23" t="s">
        <v>85</v>
      </c>
      <c r="M42" s="62"/>
      <c r="N42" s="63"/>
      <c r="O42" s="64">
        <v>8</v>
      </c>
    </row>
    <row r="43" s="41" customFormat="1" ht="40" customHeight="1" spans="1:15">
      <c r="A43" s="52">
        <v>3</v>
      </c>
      <c r="B43" s="53" t="s">
        <v>93</v>
      </c>
      <c r="C43" s="53" t="s">
        <v>94</v>
      </c>
      <c r="D43" s="53" t="s">
        <v>82</v>
      </c>
      <c r="E43" s="53" t="s">
        <v>18</v>
      </c>
      <c r="F43" s="44" t="s">
        <v>95</v>
      </c>
      <c r="G43" s="53">
        <v>361.91</v>
      </c>
      <c r="H43" s="53" t="s">
        <v>20</v>
      </c>
      <c r="I43" s="53" t="s">
        <v>21</v>
      </c>
      <c r="J43" s="67" t="s">
        <v>96</v>
      </c>
      <c r="K43" s="50">
        <v>289866.75</v>
      </c>
      <c r="L43" s="68" t="s">
        <v>97</v>
      </c>
      <c r="M43" s="69"/>
      <c r="N43" s="70"/>
      <c r="O43" s="64">
        <v>9</v>
      </c>
    </row>
    <row r="44" s="41" customFormat="1" ht="40" customHeight="1" spans="1:15">
      <c r="A44" s="54"/>
      <c r="B44" s="55"/>
      <c r="C44" s="55"/>
      <c r="D44" s="55"/>
      <c r="E44" s="55"/>
      <c r="F44" s="46"/>
      <c r="G44" s="55"/>
      <c r="H44" s="55"/>
      <c r="I44" s="55"/>
      <c r="J44" s="67" t="s">
        <v>98</v>
      </c>
      <c r="K44" s="71">
        <v>55336.29</v>
      </c>
      <c r="L44" s="68" t="s">
        <v>97</v>
      </c>
      <c r="M44" s="69"/>
      <c r="N44" s="70"/>
      <c r="O44" s="64">
        <v>10</v>
      </c>
    </row>
    <row r="45" s="41" customFormat="1" ht="40" customHeight="1" spans="1:15">
      <c r="A45" s="54"/>
      <c r="B45" s="55"/>
      <c r="C45" s="55"/>
      <c r="D45" s="55"/>
      <c r="E45" s="55"/>
      <c r="F45" s="46"/>
      <c r="G45" s="55"/>
      <c r="H45" s="55"/>
      <c r="I45" s="55"/>
      <c r="J45" s="67" t="s">
        <v>99</v>
      </c>
      <c r="K45" s="50">
        <v>23219.07</v>
      </c>
      <c r="L45" s="68" t="s">
        <v>97</v>
      </c>
      <c r="M45" s="69"/>
      <c r="N45" s="70"/>
      <c r="O45" s="64">
        <v>11</v>
      </c>
    </row>
    <row r="46" s="41" customFormat="1" ht="40" customHeight="1" spans="1:15">
      <c r="A46" s="54"/>
      <c r="B46" s="55"/>
      <c r="C46" s="55"/>
      <c r="D46" s="55"/>
      <c r="E46" s="55"/>
      <c r="F46" s="46"/>
      <c r="G46" s="55"/>
      <c r="H46" s="55"/>
      <c r="I46" s="55"/>
      <c r="J46" s="67" t="s">
        <v>100</v>
      </c>
      <c r="K46" s="50">
        <v>1483.52</v>
      </c>
      <c r="L46" s="68" t="s">
        <v>97</v>
      </c>
      <c r="M46" s="69"/>
      <c r="N46" s="70"/>
      <c r="O46" s="64">
        <v>12</v>
      </c>
    </row>
    <row r="47" s="41" customFormat="1" ht="55" customHeight="1" spans="1:15">
      <c r="A47" s="54"/>
      <c r="B47" s="55"/>
      <c r="C47" s="55"/>
      <c r="D47" s="55"/>
      <c r="E47" s="55"/>
      <c r="F47" s="46"/>
      <c r="G47" s="55"/>
      <c r="H47" s="55"/>
      <c r="I47" s="55"/>
      <c r="J47" s="67" t="s">
        <v>101</v>
      </c>
      <c r="K47" s="50">
        <v>19889.96</v>
      </c>
      <c r="L47" s="68" t="s">
        <v>97</v>
      </c>
      <c r="M47" s="69"/>
      <c r="N47" s="70"/>
      <c r="O47" s="64">
        <v>13</v>
      </c>
    </row>
    <row r="48" s="41" customFormat="1" ht="38" customHeight="1" spans="1:15">
      <c r="A48" s="52">
        <v>3</v>
      </c>
      <c r="B48" s="53" t="s">
        <v>93</v>
      </c>
      <c r="C48" s="53" t="s">
        <v>102</v>
      </c>
      <c r="D48" s="53" t="s">
        <v>82</v>
      </c>
      <c r="E48" s="53" t="s">
        <v>18</v>
      </c>
      <c r="F48" s="53" t="s">
        <v>103</v>
      </c>
      <c r="G48" s="55"/>
      <c r="H48" s="53" t="s">
        <v>20</v>
      </c>
      <c r="I48" s="53" t="s">
        <v>21</v>
      </c>
      <c r="J48" s="67" t="s">
        <v>104</v>
      </c>
      <c r="K48" s="50">
        <v>220689.97</v>
      </c>
      <c r="L48" s="68" t="s">
        <v>105</v>
      </c>
      <c r="M48" s="69"/>
      <c r="N48" s="70"/>
      <c r="O48" s="64">
        <v>14</v>
      </c>
    </row>
    <row r="49" s="41" customFormat="1" ht="38" customHeight="1" spans="1:15">
      <c r="A49" s="54"/>
      <c r="B49" s="55"/>
      <c r="C49" s="55"/>
      <c r="D49" s="55"/>
      <c r="E49" s="55"/>
      <c r="F49" s="55"/>
      <c r="G49" s="55"/>
      <c r="H49" s="55"/>
      <c r="I49" s="55"/>
      <c r="J49" s="67" t="s">
        <v>106</v>
      </c>
      <c r="K49" s="50">
        <v>51274.46</v>
      </c>
      <c r="L49" s="68" t="s">
        <v>105</v>
      </c>
      <c r="M49" s="69"/>
      <c r="N49" s="70"/>
      <c r="O49" s="64">
        <v>15</v>
      </c>
    </row>
    <row r="50" s="41" customFormat="1" ht="38" customHeight="1" spans="1:15">
      <c r="A50" s="54"/>
      <c r="B50" s="55"/>
      <c r="C50" s="55"/>
      <c r="D50" s="55"/>
      <c r="E50" s="55"/>
      <c r="F50" s="55"/>
      <c r="G50" s="55"/>
      <c r="H50" s="55"/>
      <c r="I50" s="55"/>
      <c r="J50" s="67" t="s">
        <v>107</v>
      </c>
      <c r="K50" s="72">
        <v>132543.55</v>
      </c>
      <c r="L50" s="68" t="s">
        <v>105</v>
      </c>
      <c r="M50" s="69"/>
      <c r="N50" s="70"/>
      <c r="O50" s="64">
        <v>16</v>
      </c>
    </row>
    <row r="51" s="41" customFormat="1" ht="38" customHeight="1" spans="1:15">
      <c r="A51" s="54"/>
      <c r="B51" s="55"/>
      <c r="C51" s="55"/>
      <c r="D51" s="55"/>
      <c r="E51" s="55"/>
      <c r="F51" s="55"/>
      <c r="G51" s="55"/>
      <c r="H51" s="55"/>
      <c r="I51" s="55"/>
      <c r="J51" s="67" t="s">
        <v>108</v>
      </c>
      <c r="K51" s="50">
        <v>2967.04</v>
      </c>
      <c r="L51" s="68" t="s">
        <v>105</v>
      </c>
      <c r="M51" s="69"/>
      <c r="N51" s="70"/>
      <c r="O51" s="64">
        <v>17</v>
      </c>
    </row>
    <row r="52" s="41" customFormat="1" ht="38" customHeight="1" spans="1:15">
      <c r="A52" s="54"/>
      <c r="B52" s="55"/>
      <c r="C52" s="55"/>
      <c r="D52" s="55"/>
      <c r="E52" s="55"/>
      <c r="F52" s="55"/>
      <c r="G52" s="55"/>
      <c r="H52" s="55"/>
      <c r="I52" s="55"/>
      <c r="J52" s="67" t="s">
        <v>109</v>
      </c>
      <c r="K52" s="50">
        <v>5675.11</v>
      </c>
      <c r="L52" s="68" t="s">
        <v>105</v>
      </c>
      <c r="M52" s="69"/>
      <c r="N52" s="70"/>
      <c r="O52" s="64">
        <v>18</v>
      </c>
    </row>
    <row r="53" s="41" customFormat="1" ht="38" customHeight="1" spans="1:15">
      <c r="A53" s="54"/>
      <c r="B53" s="55"/>
      <c r="C53" s="55"/>
      <c r="D53" s="55"/>
      <c r="E53" s="55"/>
      <c r="F53" s="55"/>
      <c r="G53" s="55"/>
      <c r="H53" s="55"/>
      <c r="I53" s="55"/>
      <c r="J53" s="67" t="s">
        <v>101</v>
      </c>
      <c r="K53" s="50">
        <v>19889.96</v>
      </c>
      <c r="L53" s="68" t="s">
        <v>105</v>
      </c>
      <c r="M53" s="69"/>
      <c r="N53" s="70"/>
      <c r="O53" s="64">
        <v>19</v>
      </c>
    </row>
    <row r="54" s="41" customFormat="1" ht="38" customHeight="1" spans="1:15">
      <c r="A54" s="54"/>
      <c r="B54" s="55"/>
      <c r="C54" s="55"/>
      <c r="D54" s="55"/>
      <c r="E54" s="55"/>
      <c r="F54" s="55"/>
      <c r="G54" s="55"/>
      <c r="H54" s="55"/>
      <c r="I54" s="55"/>
      <c r="J54" s="67" t="s">
        <v>110</v>
      </c>
      <c r="K54" s="50">
        <v>72097.55</v>
      </c>
      <c r="L54" s="68" t="s">
        <v>105</v>
      </c>
      <c r="M54" s="69"/>
      <c r="N54" s="70"/>
      <c r="O54" s="64">
        <v>20</v>
      </c>
    </row>
    <row r="55" s="41" customFormat="1" ht="38" customHeight="1" spans="1:15">
      <c r="A55" s="54"/>
      <c r="B55" s="55"/>
      <c r="C55" s="55"/>
      <c r="D55" s="55"/>
      <c r="E55" s="55"/>
      <c r="F55" s="55"/>
      <c r="G55" s="55"/>
      <c r="H55" s="55"/>
      <c r="I55" s="55"/>
      <c r="J55" s="67" t="s">
        <v>111</v>
      </c>
      <c r="K55" s="50">
        <f>6720*2</f>
        <v>13440</v>
      </c>
      <c r="L55" s="68" t="s">
        <v>105</v>
      </c>
      <c r="M55" s="69"/>
      <c r="N55" s="70"/>
      <c r="O55" s="64">
        <v>21</v>
      </c>
    </row>
    <row r="56" s="41" customFormat="1" ht="38" customHeight="1" spans="1:15">
      <c r="A56" s="54"/>
      <c r="B56" s="55"/>
      <c r="C56" s="55"/>
      <c r="D56" s="55"/>
      <c r="E56" s="55"/>
      <c r="F56" s="55"/>
      <c r="G56" s="55"/>
      <c r="H56" s="55"/>
      <c r="I56" s="55"/>
      <c r="J56" s="67" t="s">
        <v>112</v>
      </c>
      <c r="K56" s="50">
        <v>6000</v>
      </c>
      <c r="L56" s="68" t="s">
        <v>105</v>
      </c>
      <c r="M56" s="69"/>
      <c r="N56" s="70"/>
      <c r="O56" s="64">
        <v>22</v>
      </c>
    </row>
    <row r="57" s="41" customFormat="1" ht="38" customHeight="1" spans="1:15">
      <c r="A57" s="54"/>
      <c r="B57" s="55"/>
      <c r="C57" s="55"/>
      <c r="D57" s="55"/>
      <c r="E57" s="55"/>
      <c r="F57" s="55"/>
      <c r="G57" s="55"/>
      <c r="H57" s="55"/>
      <c r="I57" s="55"/>
      <c r="J57" s="67" t="s">
        <v>113</v>
      </c>
      <c r="K57" s="50">
        <v>42050</v>
      </c>
      <c r="L57" s="68" t="s">
        <v>105</v>
      </c>
      <c r="M57" s="69"/>
      <c r="N57" s="70"/>
      <c r="O57" s="64">
        <v>23</v>
      </c>
    </row>
    <row r="58" s="41" customFormat="1" ht="42" customHeight="1" spans="1:15">
      <c r="A58" s="52">
        <v>4</v>
      </c>
      <c r="B58" s="53" t="s">
        <v>93</v>
      </c>
      <c r="C58" s="53" t="s">
        <v>114</v>
      </c>
      <c r="D58" s="53" t="s">
        <v>82</v>
      </c>
      <c r="E58" s="53" t="s">
        <v>18</v>
      </c>
      <c r="F58" s="53" t="s">
        <v>115</v>
      </c>
      <c r="G58" s="55"/>
      <c r="H58" s="53" t="s">
        <v>20</v>
      </c>
      <c r="I58" s="53" t="s">
        <v>21</v>
      </c>
      <c r="J58" s="67" t="s">
        <v>116</v>
      </c>
      <c r="K58" s="50">
        <v>140230.39</v>
      </c>
      <c r="L58" s="68" t="s">
        <v>117</v>
      </c>
      <c r="M58" s="69"/>
      <c r="N58" s="70"/>
      <c r="O58" s="64">
        <v>24</v>
      </c>
    </row>
    <row r="59" s="41" customFormat="1" ht="42" customHeight="1" spans="1:15">
      <c r="A59" s="54"/>
      <c r="B59" s="55"/>
      <c r="C59" s="55"/>
      <c r="D59" s="55"/>
      <c r="E59" s="55"/>
      <c r="F59" s="55"/>
      <c r="G59" s="55"/>
      <c r="H59" s="55"/>
      <c r="I59" s="55"/>
      <c r="J59" s="67" t="s">
        <v>118</v>
      </c>
      <c r="K59" s="50">
        <v>48229.5</v>
      </c>
      <c r="L59" s="68" t="s">
        <v>117</v>
      </c>
      <c r="M59" s="69"/>
      <c r="N59" s="70"/>
      <c r="O59" s="64">
        <v>25</v>
      </c>
    </row>
    <row r="60" s="41" customFormat="1" ht="42" customHeight="1" spans="1:15">
      <c r="A60" s="54"/>
      <c r="B60" s="55"/>
      <c r="C60" s="55"/>
      <c r="D60" s="55"/>
      <c r="E60" s="55"/>
      <c r="F60" s="55"/>
      <c r="G60" s="55"/>
      <c r="H60" s="55"/>
      <c r="I60" s="55"/>
      <c r="J60" s="67" t="s">
        <v>119</v>
      </c>
      <c r="K60" s="50">
        <v>27187.21</v>
      </c>
      <c r="L60" s="68" t="s">
        <v>117</v>
      </c>
      <c r="M60" s="69"/>
      <c r="N60" s="70"/>
      <c r="O60" s="64">
        <v>26</v>
      </c>
    </row>
    <row r="61" s="41" customFormat="1" ht="42" customHeight="1" spans="1:15">
      <c r="A61" s="54"/>
      <c r="B61" s="55"/>
      <c r="C61" s="55"/>
      <c r="D61" s="55"/>
      <c r="E61" s="55"/>
      <c r="F61" s="55"/>
      <c r="G61" s="55"/>
      <c r="H61" s="55"/>
      <c r="I61" s="55"/>
      <c r="J61" s="67" t="s">
        <v>120</v>
      </c>
      <c r="K61" s="50">
        <v>4032</v>
      </c>
      <c r="L61" s="68" t="s">
        <v>117</v>
      </c>
      <c r="M61" s="69"/>
      <c r="N61" s="70"/>
      <c r="O61" s="64">
        <v>27</v>
      </c>
    </row>
    <row r="62" s="41" customFormat="1" ht="42" customHeight="1" spans="1:15">
      <c r="A62" s="54"/>
      <c r="B62" s="55"/>
      <c r="C62" s="55"/>
      <c r="D62" s="55"/>
      <c r="E62" s="55"/>
      <c r="F62" s="55"/>
      <c r="G62" s="55"/>
      <c r="H62" s="55"/>
      <c r="I62" s="55"/>
      <c r="J62" s="67" t="s">
        <v>121</v>
      </c>
      <c r="K62" s="50">
        <v>1800</v>
      </c>
      <c r="L62" s="68" t="s">
        <v>117</v>
      </c>
      <c r="M62" s="69"/>
      <c r="N62" s="70"/>
      <c r="O62" s="64">
        <v>28</v>
      </c>
    </row>
    <row r="63" s="41" customFormat="1" ht="42" customHeight="1" spans="1:15">
      <c r="A63" s="54"/>
      <c r="B63" s="55"/>
      <c r="C63" s="55"/>
      <c r="D63" s="55"/>
      <c r="E63" s="55"/>
      <c r="F63" s="55"/>
      <c r="G63" s="55"/>
      <c r="H63" s="55"/>
      <c r="I63" s="55"/>
      <c r="J63" s="67" t="s">
        <v>108</v>
      </c>
      <c r="K63" s="50">
        <v>3122.82</v>
      </c>
      <c r="L63" s="68" t="s">
        <v>117</v>
      </c>
      <c r="M63" s="69"/>
      <c r="N63" s="70"/>
      <c r="O63" s="64">
        <v>29</v>
      </c>
    </row>
    <row r="64" s="41" customFormat="1" ht="42" customHeight="1" spans="1:15">
      <c r="A64" s="54"/>
      <c r="B64" s="55"/>
      <c r="C64" s="55"/>
      <c r="D64" s="55"/>
      <c r="E64" s="55"/>
      <c r="F64" s="55"/>
      <c r="G64" s="55"/>
      <c r="H64" s="55"/>
      <c r="I64" s="55"/>
      <c r="J64" s="67" t="s">
        <v>122</v>
      </c>
      <c r="K64" s="50">
        <v>29135.62</v>
      </c>
      <c r="L64" s="68" t="s">
        <v>117</v>
      </c>
      <c r="M64" s="69"/>
      <c r="N64" s="70"/>
      <c r="O64" s="64">
        <v>30</v>
      </c>
    </row>
    <row r="65" s="41" customFormat="1" ht="42" customHeight="1" spans="1:15">
      <c r="A65" s="54"/>
      <c r="B65" s="55"/>
      <c r="C65" s="55"/>
      <c r="D65" s="55"/>
      <c r="E65" s="55"/>
      <c r="F65" s="55"/>
      <c r="G65" s="55"/>
      <c r="H65" s="55"/>
      <c r="I65" s="55"/>
      <c r="J65" s="67" t="s">
        <v>123</v>
      </c>
      <c r="K65" s="50">
        <v>1185.93</v>
      </c>
      <c r="L65" s="68" t="s">
        <v>117</v>
      </c>
      <c r="M65" s="69"/>
      <c r="N65" s="70"/>
      <c r="O65" s="64">
        <v>31</v>
      </c>
    </row>
    <row r="66" s="41" customFormat="1" ht="39" customHeight="1" spans="1:15">
      <c r="A66" s="52">
        <v>5</v>
      </c>
      <c r="B66" s="53" t="s">
        <v>93</v>
      </c>
      <c r="C66" s="53" t="s">
        <v>124</v>
      </c>
      <c r="D66" s="53" t="s">
        <v>82</v>
      </c>
      <c r="E66" s="53" t="s">
        <v>18</v>
      </c>
      <c r="F66" s="53" t="s">
        <v>125</v>
      </c>
      <c r="G66" s="55"/>
      <c r="H66" s="53" t="s">
        <v>20</v>
      </c>
      <c r="I66" s="53" t="s">
        <v>21</v>
      </c>
      <c r="J66" s="67" t="s">
        <v>96</v>
      </c>
      <c r="K66" s="50">
        <v>220358.45</v>
      </c>
      <c r="L66" s="68" t="s">
        <v>85</v>
      </c>
      <c r="M66" s="69"/>
      <c r="N66" s="70"/>
      <c r="O66" s="64">
        <v>32</v>
      </c>
    </row>
    <row r="67" s="41" customFormat="1" ht="39" customHeight="1" spans="1:15">
      <c r="A67" s="54"/>
      <c r="B67" s="55"/>
      <c r="C67" s="55"/>
      <c r="D67" s="55"/>
      <c r="E67" s="55"/>
      <c r="F67" s="55"/>
      <c r="G67" s="55"/>
      <c r="H67" s="55"/>
      <c r="I67" s="55"/>
      <c r="J67" s="67" t="s">
        <v>106</v>
      </c>
      <c r="K67" s="50">
        <v>52443.22</v>
      </c>
      <c r="L67" s="68" t="s">
        <v>85</v>
      </c>
      <c r="M67" s="69"/>
      <c r="N67" s="70"/>
      <c r="O67" s="64">
        <v>33</v>
      </c>
    </row>
    <row r="68" s="41" customFormat="1" ht="39" customHeight="1" spans="1:15">
      <c r="A68" s="54"/>
      <c r="B68" s="55"/>
      <c r="C68" s="55"/>
      <c r="D68" s="55"/>
      <c r="E68" s="55"/>
      <c r="F68" s="55"/>
      <c r="G68" s="55"/>
      <c r="H68" s="55"/>
      <c r="I68" s="55"/>
      <c r="J68" s="67" t="s">
        <v>126</v>
      </c>
      <c r="K68" s="50">
        <v>3046.06</v>
      </c>
      <c r="L68" s="68" t="s">
        <v>85</v>
      </c>
      <c r="M68" s="69"/>
      <c r="N68" s="70"/>
      <c r="O68" s="64">
        <v>34</v>
      </c>
    </row>
    <row r="69" s="41" customFormat="1" ht="39" customHeight="1" spans="1:15">
      <c r="A69" s="54"/>
      <c r="B69" s="55"/>
      <c r="C69" s="55"/>
      <c r="D69" s="55"/>
      <c r="E69" s="55"/>
      <c r="F69" s="55"/>
      <c r="G69" s="55"/>
      <c r="H69" s="55"/>
      <c r="I69" s="55"/>
      <c r="J69" s="67" t="s">
        <v>127</v>
      </c>
      <c r="K69" s="50">
        <v>29641.5</v>
      </c>
      <c r="L69" s="68" t="s">
        <v>85</v>
      </c>
      <c r="M69" s="69"/>
      <c r="N69" s="70"/>
      <c r="O69" s="64">
        <v>35</v>
      </c>
    </row>
    <row r="70" s="41" customFormat="1" ht="39" customHeight="1" spans="1:15">
      <c r="A70" s="54"/>
      <c r="B70" s="55"/>
      <c r="C70" s="55"/>
      <c r="D70" s="55"/>
      <c r="E70" s="55"/>
      <c r="F70" s="55"/>
      <c r="G70" s="55"/>
      <c r="H70" s="55"/>
      <c r="I70" s="55"/>
      <c r="J70" s="67" t="s">
        <v>120</v>
      </c>
      <c r="K70" s="50">
        <v>6148.8</v>
      </c>
      <c r="L70" s="68" t="s">
        <v>85</v>
      </c>
      <c r="M70" s="69"/>
      <c r="N70" s="70"/>
      <c r="O70" s="64">
        <v>36</v>
      </c>
    </row>
    <row r="71" s="41" customFormat="1" ht="39" customHeight="1" spans="1:15">
      <c r="A71" s="54"/>
      <c r="B71" s="55"/>
      <c r="C71" s="55"/>
      <c r="D71" s="55"/>
      <c r="E71" s="55"/>
      <c r="F71" s="55"/>
      <c r="G71" s="55"/>
      <c r="H71" s="55"/>
      <c r="I71" s="55"/>
      <c r="J71" s="67" t="s">
        <v>128</v>
      </c>
      <c r="K71" s="50">
        <v>21124.56</v>
      </c>
      <c r="L71" s="68" t="s">
        <v>85</v>
      </c>
      <c r="M71" s="69"/>
      <c r="N71" s="70"/>
      <c r="O71" s="64">
        <v>37</v>
      </c>
    </row>
    <row r="72" s="41" customFormat="1" ht="39" customHeight="1" spans="1:15">
      <c r="A72" s="54"/>
      <c r="B72" s="55"/>
      <c r="C72" s="55"/>
      <c r="D72" s="55"/>
      <c r="E72" s="55"/>
      <c r="F72" s="55"/>
      <c r="G72" s="55"/>
      <c r="H72" s="55"/>
      <c r="I72" s="55"/>
      <c r="J72" s="67" t="s">
        <v>129</v>
      </c>
      <c r="K72" s="50">
        <v>1207.49</v>
      </c>
      <c r="L72" s="68" t="s">
        <v>85</v>
      </c>
      <c r="M72" s="69"/>
      <c r="N72" s="70"/>
      <c r="O72" s="64">
        <v>38</v>
      </c>
    </row>
    <row r="73" s="41" customFormat="1" ht="47" customHeight="1" spans="1:15">
      <c r="A73" s="52">
        <v>6</v>
      </c>
      <c r="B73" s="53" t="s">
        <v>93</v>
      </c>
      <c r="C73" s="53" t="s">
        <v>130</v>
      </c>
      <c r="D73" s="53" t="s">
        <v>82</v>
      </c>
      <c r="E73" s="53" t="s">
        <v>18</v>
      </c>
      <c r="F73" s="53" t="s">
        <v>131</v>
      </c>
      <c r="G73" s="55"/>
      <c r="H73" s="53" t="s">
        <v>20</v>
      </c>
      <c r="I73" s="53" t="s">
        <v>21</v>
      </c>
      <c r="J73" s="67" t="s">
        <v>132</v>
      </c>
      <c r="K73" s="50">
        <v>140230.39</v>
      </c>
      <c r="L73" s="68" t="s">
        <v>73</v>
      </c>
      <c r="M73" s="69"/>
      <c r="N73" s="70"/>
      <c r="O73" s="64">
        <v>39</v>
      </c>
    </row>
    <row r="74" s="41" customFormat="1" ht="47" customHeight="1" spans="1:15">
      <c r="A74" s="54"/>
      <c r="B74" s="55"/>
      <c r="C74" s="55"/>
      <c r="D74" s="55"/>
      <c r="E74" s="55"/>
      <c r="F74" s="55"/>
      <c r="G74" s="55"/>
      <c r="H74" s="55"/>
      <c r="I74" s="55"/>
      <c r="J74" s="67" t="s">
        <v>133</v>
      </c>
      <c r="K74" s="50">
        <v>65656.62</v>
      </c>
      <c r="L74" s="68" t="s">
        <v>73</v>
      </c>
      <c r="M74" s="69"/>
      <c r="N74" s="70"/>
      <c r="O74" s="64">
        <v>40</v>
      </c>
    </row>
    <row r="75" s="41" customFormat="1" ht="47" customHeight="1" spans="1:15">
      <c r="A75" s="54"/>
      <c r="B75" s="55"/>
      <c r="C75" s="55"/>
      <c r="D75" s="55"/>
      <c r="E75" s="55"/>
      <c r="F75" s="55"/>
      <c r="G75" s="55"/>
      <c r="H75" s="55"/>
      <c r="I75" s="55"/>
      <c r="J75" s="67" t="s">
        <v>134</v>
      </c>
      <c r="K75" s="50">
        <v>28070.15</v>
      </c>
      <c r="L75" s="68" t="s">
        <v>73</v>
      </c>
      <c r="M75" s="69"/>
      <c r="N75" s="70"/>
      <c r="O75" s="64">
        <v>41</v>
      </c>
    </row>
    <row r="76" s="41" customFormat="1" ht="47" customHeight="1" spans="1:15">
      <c r="A76" s="54"/>
      <c r="B76" s="55"/>
      <c r="C76" s="55"/>
      <c r="D76" s="55"/>
      <c r="E76" s="55"/>
      <c r="F76" s="55"/>
      <c r="G76" s="55"/>
      <c r="H76" s="55"/>
      <c r="I76" s="55"/>
      <c r="J76" s="67" t="s">
        <v>120</v>
      </c>
      <c r="K76" s="50">
        <v>4032</v>
      </c>
      <c r="L76" s="68" t="s">
        <v>73</v>
      </c>
      <c r="M76" s="69"/>
      <c r="N76" s="70"/>
      <c r="O76" s="64">
        <v>42</v>
      </c>
    </row>
    <row r="77" s="41" customFormat="1" ht="39" customHeight="1" spans="1:15">
      <c r="A77" s="54"/>
      <c r="B77" s="55"/>
      <c r="C77" s="55"/>
      <c r="D77" s="55"/>
      <c r="E77" s="55"/>
      <c r="F77" s="55"/>
      <c r="G77" s="55"/>
      <c r="H77" s="55"/>
      <c r="I77" s="55"/>
      <c r="J77" s="67" t="s">
        <v>128</v>
      </c>
      <c r="K77" s="50">
        <v>19680</v>
      </c>
      <c r="L77" s="68" t="s">
        <v>73</v>
      </c>
      <c r="M77" s="69"/>
      <c r="N77" s="70"/>
      <c r="O77" s="64">
        <v>43</v>
      </c>
    </row>
    <row r="78" s="41" customFormat="1" ht="39" customHeight="1" spans="1:15">
      <c r="A78" s="54"/>
      <c r="B78" s="55"/>
      <c r="C78" s="55"/>
      <c r="D78" s="55"/>
      <c r="E78" s="55"/>
      <c r="F78" s="55"/>
      <c r="G78" s="55"/>
      <c r="H78" s="55"/>
      <c r="I78" s="55"/>
      <c r="J78" s="67" t="s">
        <v>135</v>
      </c>
      <c r="K78" s="50">
        <v>50346</v>
      </c>
      <c r="L78" s="68" t="s">
        <v>73</v>
      </c>
      <c r="M78" s="69"/>
      <c r="N78" s="70"/>
      <c r="O78" s="64">
        <v>44</v>
      </c>
    </row>
    <row r="79" s="41" customFormat="1" ht="56" customHeight="1" spans="1:15">
      <c r="A79" s="54"/>
      <c r="B79" s="55"/>
      <c r="C79" s="55"/>
      <c r="D79" s="55"/>
      <c r="E79" s="55"/>
      <c r="F79" s="55"/>
      <c r="G79" s="55"/>
      <c r="H79" s="55"/>
      <c r="I79" s="55"/>
      <c r="J79" s="67" t="s">
        <v>136</v>
      </c>
      <c r="K79" s="50">
        <v>3850.62</v>
      </c>
      <c r="L79" s="68" t="s">
        <v>73</v>
      </c>
      <c r="M79" s="69"/>
      <c r="N79" s="70"/>
      <c r="O79" s="64">
        <v>45</v>
      </c>
    </row>
    <row r="80" s="41" customFormat="1" ht="59" customHeight="1" spans="1:15">
      <c r="A80" s="54"/>
      <c r="B80" s="55"/>
      <c r="C80" s="55"/>
      <c r="D80" s="55"/>
      <c r="E80" s="55"/>
      <c r="F80" s="55"/>
      <c r="G80" s="55"/>
      <c r="H80" s="55"/>
      <c r="I80" s="55"/>
      <c r="J80" s="67" t="s">
        <v>137</v>
      </c>
      <c r="K80" s="50">
        <v>1564.41</v>
      </c>
      <c r="L80" s="68" t="s">
        <v>73</v>
      </c>
      <c r="M80" s="69"/>
      <c r="N80" s="70"/>
      <c r="O80" s="64">
        <v>46</v>
      </c>
    </row>
    <row r="81" s="41" customFormat="1" ht="87" customHeight="1" spans="1:15">
      <c r="A81" s="52">
        <v>7</v>
      </c>
      <c r="B81" s="53" t="s">
        <v>93</v>
      </c>
      <c r="C81" s="53" t="s">
        <v>138</v>
      </c>
      <c r="D81" s="53" t="s">
        <v>82</v>
      </c>
      <c r="E81" s="53" t="s">
        <v>18</v>
      </c>
      <c r="F81" s="53" t="s">
        <v>139</v>
      </c>
      <c r="G81" s="55"/>
      <c r="H81" s="53" t="s">
        <v>20</v>
      </c>
      <c r="I81" s="53" t="s">
        <v>21</v>
      </c>
      <c r="J81" s="67" t="s">
        <v>96</v>
      </c>
      <c r="K81" s="50">
        <v>204426.78</v>
      </c>
      <c r="L81" s="68" t="s">
        <v>140</v>
      </c>
      <c r="M81" s="69"/>
      <c r="N81" s="70"/>
      <c r="O81" s="64">
        <v>47</v>
      </c>
    </row>
    <row r="82" s="41" customFormat="1" ht="57" customHeight="1" spans="1:15">
      <c r="A82" s="52">
        <v>8</v>
      </c>
      <c r="B82" s="53" t="s">
        <v>93</v>
      </c>
      <c r="C82" s="53" t="s">
        <v>141</v>
      </c>
      <c r="D82" s="53" t="s">
        <v>82</v>
      </c>
      <c r="E82" s="53" t="s">
        <v>18</v>
      </c>
      <c r="F82" s="44" t="s">
        <v>142</v>
      </c>
      <c r="G82" s="55"/>
      <c r="H82" s="53" t="s">
        <v>20</v>
      </c>
      <c r="I82" s="53" t="s">
        <v>21</v>
      </c>
      <c r="J82" s="67" t="s">
        <v>96</v>
      </c>
      <c r="K82" s="50">
        <v>252416.66</v>
      </c>
      <c r="L82" s="68" t="s">
        <v>143</v>
      </c>
      <c r="M82" s="69"/>
      <c r="N82" s="70"/>
      <c r="O82" s="64">
        <v>48</v>
      </c>
    </row>
    <row r="83" s="41" customFormat="1" ht="81" customHeight="1" spans="1:15">
      <c r="A83" s="73"/>
      <c r="B83" s="74"/>
      <c r="C83" s="74"/>
      <c r="D83" s="74"/>
      <c r="E83" s="74"/>
      <c r="F83" s="48"/>
      <c r="G83" s="55"/>
      <c r="H83" s="74"/>
      <c r="I83" s="74"/>
      <c r="J83" s="67" t="s">
        <v>144</v>
      </c>
      <c r="K83" s="50">
        <v>5706.77</v>
      </c>
      <c r="L83" s="68" t="s">
        <v>143</v>
      </c>
      <c r="M83" s="69"/>
      <c r="N83" s="70"/>
      <c r="O83" s="64">
        <v>49</v>
      </c>
    </row>
    <row r="84" s="41" customFormat="1" ht="66" customHeight="1" spans="1:15">
      <c r="A84" s="52">
        <v>9</v>
      </c>
      <c r="B84" s="53" t="s">
        <v>93</v>
      </c>
      <c r="C84" s="53" t="s">
        <v>145</v>
      </c>
      <c r="D84" s="53" t="s">
        <v>145</v>
      </c>
      <c r="E84" s="53" t="s">
        <v>18</v>
      </c>
      <c r="F84" s="75" t="s">
        <v>146</v>
      </c>
      <c r="G84" s="55"/>
      <c r="H84" s="53" t="s">
        <v>20</v>
      </c>
      <c r="I84" s="53" t="s">
        <v>21</v>
      </c>
      <c r="J84" s="67" t="s">
        <v>147</v>
      </c>
      <c r="K84" s="50">
        <v>3905.73</v>
      </c>
      <c r="L84" s="68" t="s">
        <v>148</v>
      </c>
      <c r="M84" s="69"/>
      <c r="N84" s="70"/>
      <c r="O84" s="64">
        <v>50</v>
      </c>
    </row>
    <row r="85" s="41" customFormat="1" ht="75" customHeight="1" spans="1:15">
      <c r="A85" s="54"/>
      <c r="B85" s="55"/>
      <c r="C85" s="55"/>
      <c r="D85" s="55"/>
      <c r="E85" s="55"/>
      <c r="F85" s="76"/>
      <c r="G85" s="55"/>
      <c r="H85" s="55"/>
      <c r="I85" s="55"/>
      <c r="J85" s="67" t="s">
        <v>149</v>
      </c>
      <c r="K85" s="50">
        <v>28375.2</v>
      </c>
      <c r="L85" s="68" t="s">
        <v>148</v>
      </c>
      <c r="M85" s="69"/>
      <c r="N85" s="70"/>
      <c r="O85" s="64">
        <v>51</v>
      </c>
    </row>
    <row r="86" s="41" customFormat="1" ht="46" customHeight="1" spans="1:15">
      <c r="A86" s="52">
        <v>10</v>
      </c>
      <c r="B86" s="53" t="s">
        <v>93</v>
      </c>
      <c r="C86" s="53" t="s">
        <v>150</v>
      </c>
      <c r="D86" s="53" t="s">
        <v>82</v>
      </c>
      <c r="E86" s="53" t="s">
        <v>18</v>
      </c>
      <c r="F86" s="44" t="s">
        <v>151</v>
      </c>
      <c r="G86" s="55"/>
      <c r="H86" s="53" t="s">
        <v>20</v>
      </c>
      <c r="I86" s="53" t="s">
        <v>21</v>
      </c>
      <c r="J86" s="67" t="s">
        <v>96</v>
      </c>
      <c r="K86" s="50">
        <v>260626.76</v>
      </c>
      <c r="L86" s="68" t="s">
        <v>148</v>
      </c>
      <c r="M86" s="69"/>
      <c r="N86" s="70"/>
      <c r="O86" s="64">
        <v>52</v>
      </c>
    </row>
    <row r="87" s="41" customFormat="1" ht="46" customHeight="1" spans="1:15">
      <c r="A87" s="54"/>
      <c r="B87" s="55"/>
      <c r="C87" s="55"/>
      <c r="D87" s="55"/>
      <c r="E87" s="55"/>
      <c r="F87" s="46"/>
      <c r="G87" s="55"/>
      <c r="H87" s="55"/>
      <c r="I87" s="55"/>
      <c r="J87" s="67" t="s">
        <v>152</v>
      </c>
      <c r="K87" s="50">
        <v>1490.98</v>
      </c>
      <c r="L87" s="68" t="s">
        <v>148</v>
      </c>
      <c r="M87" s="69"/>
      <c r="N87" s="70"/>
      <c r="O87" s="64">
        <v>53</v>
      </c>
    </row>
    <row r="88" s="41" customFormat="1" ht="37" customHeight="1" spans="1:15">
      <c r="A88" s="54"/>
      <c r="B88" s="55"/>
      <c r="C88" s="55"/>
      <c r="D88" s="55"/>
      <c r="E88" s="55"/>
      <c r="F88" s="46"/>
      <c r="G88" s="55"/>
      <c r="H88" s="55"/>
      <c r="I88" s="55"/>
      <c r="J88" s="67" t="s">
        <v>153</v>
      </c>
      <c r="K88" s="50">
        <v>7027.34</v>
      </c>
      <c r="L88" s="68" t="s">
        <v>148</v>
      </c>
      <c r="M88" s="69"/>
      <c r="N88" s="70"/>
      <c r="O88" s="64">
        <v>54</v>
      </c>
    </row>
    <row r="89" s="41" customFormat="1" ht="36" customHeight="1" spans="1:15">
      <c r="A89" s="77">
        <v>11</v>
      </c>
      <c r="B89" s="53" t="s">
        <v>93</v>
      </c>
      <c r="C89" s="53" t="s">
        <v>154</v>
      </c>
      <c r="D89" s="53" t="s">
        <v>82</v>
      </c>
      <c r="E89" s="53" t="s">
        <v>18</v>
      </c>
      <c r="F89" s="53" t="s">
        <v>155</v>
      </c>
      <c r="G89" s="55"/>
      <c r="H89" s="53" t="s">
        <v>20</v>
      </c>
      <c r="I89" s="87" t="s">
        <v>21</v>
      </c>
      <c r="J89" s="67" t="s">
        <v>96</v>
      </c>
      <c r="K89" s="50">
        <v>236712.22</v>
      </c>
      <c r="L89" s="68" t="s">
        <v>63</v>
      </c>
      <c r="M89" s="69"/>
      <c r="N89" s="70"/>
      <c r="O89" s="64">
        <v>55</v>
      </c>
    </row>
    <row r="90" s="41" customFormat="1" ht="36" customHeight="1" spans="1:15">
      <c r="A90" s="78"/>
      <c r="B90" s="55"/>
      <c r="C90" s="55"/>
      <c r="D90" s="55"/>
      <c r="E90" s="55"/>
      <c r="F90" s="55"/>
      <c r="G90" s="55"/>
      <c r="H90" s="55"/>
      <c r="I90" s="88"/>
      <c r="J90" s="67" t="s">
        <v>107</v>
      </c>
      <c r="K90" s="50">
        <v>136310.09</v>
      </c>
      <c r="L90" s="68" t="s">
        <v>63</v>
      </c>
      <c r="M90" s="69"/>
      <c r="N90" s="70"/>
      <c r="O90" s="64">
        <v>56</v>
      </c>
    </row>
    <row r="91" s="41" customFormat="1" ht="36" customHeight="1" spans="1:15">
      <c r="A91" s="78"/>
      <c r="B91" s="55"/>
      <c r="C91" s="55"/>
      <c r="D91" s="55"/>
      <c r="E91" s="55"/>
      <c r="F91" s="55"/>
      <c r="G91" s="55"/>
      <c r="H91" s="55"/>
      <c r="I91" s="88"/>
      <c r="J91" s="67" t="s">
        <v>101</v>
      </c>
      <c r="K91" s="50">
        <v>19241.79</v>
      </c>
      <c r="L91" s="68" t="s">
        <v>63</v>
      </c>
      <c r="M91" s="69"/>
      <c r="N91" s="70"/>
      <c r="O91" s="64">
        <v>57</v>
      </c>
    </row>
    <row r="92" s="41" customFormat="1" ht="36" customHeight="1" spans="1:15">
      <c r="A92" s="78"/>
      <c r="B92" s="55"/>
      <c r="C92" s="55"/>
      <c r="D92" s="55"/>
      <c r="E92" s="55"/>
      <c r="F92" s="55"/>
      <c r="G92" s="55"/>
      <c r="H92" s="55"/>
      <c r="I92" s="88"/>
      <c r="J92" s="67" t="s">
        <v>156</v>
      </c>
      <c r="K92" s="50">
        <f>47734.19+3000</f>
        <v>50734.19</v>
      </c>
      <c r="L92" s="68" t="s">
        <v>63</v>
      </c>
      <c r="M92" s="69"/>
      <c r="N92" s="70"/>
      <c r="O92" s="64">
        <v>58</v>
      </c>
    </row>
    <row r="93" s="41" customFormat="1" ht="36" customHeight="1" spans="1:15">
      <c r="A93" s="78"/>
      <c r="B93" s="55"/>
      <c r="C93" s="55"/>
      <c r="D93" s="55"/>
      <c r="E93" s="55"/>
      <c r="F93" s="55"/>
      <c r="G93" s="55"/>
      <c r="H93" s="55"/>
      <c r="I93" s="88"/>
      <c r="J93" s="67" t="s">
        <v>157</v>
      </c>
      <c r="K93" s="50">
        <v>24490.62</v>
      </c>
      <c r="L93" s="68" t="s">
        <v>63</v>
      </c>
      <c r="M93" s="69"/>
      <c r="N93" s="70"/>
      <c r="O93" s="64">
        <v>59</v>
      </c>
    </row>
    <row r="94" s="41" customFormat="1" ht="36" customHeight="1" spans="1:15">
      <c r="A94" s="78"/>
      <c r="B94" s="55"/>
      <c r="C94" s="55"/>
      <c r="D94" s="55"/>
      <c r="E94" s="55"/>
      <c r="F94" s="55"/>
      <c r="G94" s="55"/>
      <c r="H94" s="55"/>
      <c r="I94" s="88"/>
      <c r="J94" s="67" t="s">
        <v>120</v>
      </c>
      <c r="K94" s="50">
        <v>6048</v>
      </c>
      <c r="L94" s="68" t="s">
        <v>63</v>
      </c>
      <c r="M94" s="69"/>
      <c r="N94" s="70"/>
      <c r="O94" s="64">
        <v>60</v>
      </c>
    </row>
    <row r="95" s="41" customFormat="1" ht="36" customHeight="1" spans="1:15">
      <c r="A95" s="78"/>
      <c r="B95" s="55"/>
      <c r="C95" s="55"/>
      <c r="D95" s="55"/>
      <c r="E95" s="55"/>
      <c r="F95" s="55"/>
      <c r="G95" s="55"/>
      <c r="H95" s="55"/>
      <c r="I95" s="88"/>
      <c r="J95" s="67" t="s">
        <v>158</v>
      </c>
      <c r="K95" s="50">
        <v>5000</v>
      </c>
      <c r="L95" s="68" t="s">
        <v>63</v>
      </c>
      <c r="M95" s="69"/>
      <c r="N95" s="70"/>
      <c r="O95" s="64">
        <v>61</v>
      </c>
    </row>
    <row r="96" s="1" customFormat="1" ht="36" customHeight="1" spans="1:15">
      <c r="A96" s="78"/>
      <c r="B96" s="55"/>
      <c r="C96" s="55"/>
      <c r="D96" s="55"/>
      <c r="E96" s="55"/>
      <c r="F96" s="55"/>
      <c r="G96" s="55"/>
      <c r="H96" s="55"/>
      <c r="I96" s="88"/>
      <c r="J96" s="67" t="s">
        <v>152</v>
      </c>
      <c r="K96" s="50">
        <v>1490.98</v>
      </c>
      <c r="L96" s="68" t="s">
        <v>63</v>
      </c>
      <c r="M96" s="69"/>
      <c r="N96" s="89"/>
      <c r="O96" s="64">
        <v>62</v>
      </c>
    </row>
    <row r="97" s="1" customFormat="1" ht="36" customHeight="1" spans="1:15">
      <c r="A97" s="78"/>
      <c r="B97" s="55"/>
      <c r="C97" s="55"/>
      <c r="D97" s="55"/>
      <c r="E97" s="55"/>
      <c r="F97" s="55"/>
      <c r="G97" s="55"/>
      <c r="H97" s="55"/>
      <c r="I97" s="88"/>
      <c r="J97" s="67" t="s">
        <v>159</v>
      </c>
      <c r="K97" s="50">
        <v>34293.3</v>
      </c>
      <c r="L97" s="68" t="s">
        <v>63</v>
      </c>
      <c r="M97" s="68"/>
      <c r="N97" s="90"/>
      <c r="O97" s="64">
        <v>63</v>
      </c>
    </row>
    <row r="98" s="1" customFormat="1" ht="36" customHeight="1" spans="1:15">
      <c r="A98" s="79"/>
      <c r="B98" s="74"/>
      <c r="C98" s="74"/>
      <c r="D98" s="74"/>
      <c r="E98" s="74"/>
      <c r="F98" s="74"/>
      <c r="G98" s="74"/>
      <c r="H98" s="74"/>
      <c r="I98" s="91"/>
      <c r="J98" s="67" t="s">
        <v>160</v>
      </c>
      <c r="K98" s="50">
        <v>93890</v>
      </c>
      <c r="L98" s="68" t="s">
        <v>63</v>
      </c>
      <c r="M98" s="68"/>
      <c r="N98" s="90"/>
      <c r="O98" s="64">
        <v>64</v>
      </c>
    </row>
    <row r="99" s="1" customFormat="1" ht="40" customHeight="1" spans="1:15">
      <c r="A99" s="80">
        <v>1</v>
      </c>
      <c r="B99" s="53" t="s">
        <v>80</v>
      </c>
      <c r="C99" s="53" t="s">
        <v>161</v>
      </c>
      <c r="D99" s="53" t="s">
        <v>162</v>
      </c>
      <c r="E99" s="53" t="s">
        <v>18</v>
      </c>
      <c r="F99" s="81" t="s">
        <v>163</v>
      </c>
      <c r="G99" s="53">
        <v>29</v>
      </c>
      <c r="H99" s="53"/>
      <c r="I99" s="53" t="s">
        <v>20</v>
      </c>
      <c r="J99" s="92" t="s">
        <v>164</v>
      </c>
      <c r="K99" s="93">
        <v>58146.75</v>
      </c>
      <c r="L99" s="67" t="s">
        <v>85</v>
      </c>
      <c r="M99" s="94"/>
      <c r="N99" s="95"/>
      <c r="O99" s="96">
        <v>1</v>
      </c>
    </row>
    <row r="100" s="1" customFormat="1" ht="40" customHeight="1" spans="1:15">
      <c r="A100" s="82"/>
      <c r="B100" s="55"/>
      <c r="C100" s="55"/>
      <c r="D100" s="55"/>
      <c r="E100" s="55"/>
      <c r="F100" s="55"/>
      <c r="G100" s="55"/>
      <c r="H100" s="55"/>
      <c r="I100" s="55"/>
      <c r="J100" s="92" t="s">
        <v>165</v>
      </c>
      <c r="K100" s="93">
        <v>18000</v>
      </c>
      <c r="L100" s="67" t="s">
        <v>85</v>
      </c>
      <c r="M100" s="94"/>
      <c r="N100" s="95"/>
      <c r="O100" s="96">
        <v>2</v>
      </c>
    </row>
    <row r="101" s="1" customFormat="1" ht="40" customHeight="1" spans="1:15">
      <c r="A101" s="82"/>
      <c r="B101" s="55"/>
      <c r="C101" s="55"/>
      <c r="D101" s="55"/>
      <c r="E101" s="55"/>
      <c r="F101" s="55"/>
      <c r="G101" s="55"/>
      <c r="H101" s="55"/>
      <c r="I101" s="55"/>
      <c r="J101" s="97" t="s">
        <v>166</v>
      </c>
      <c r="K101" s="93">
        <v>30896.94</v>
      </c>
      <c r="L101" s="67" t="s">
        <v>85</v>
      </c>
      <c r="M101" s="94"/>
      <c r="N101" s="95"/>
      <c r="O101" s="96">
        <v>3</v>
      </c>
    </row>
    <row r="102" s="1" customFormat="1" ht="40" customHeight="1" spans="1:15">
      <c r="A102" s="82"/>
      <c r="B102" s="55"/>
      <c r="C102" s="55"/>
      <c r="D102" s="55"/>
      <c r="E102" s="55"/>
      <c r="F102" s="55"/>
      <c r="G102" s="55"/>
      <c r="H102" s="55"/>
      <c r="I102" s="55"/>
      <c r="J102" s="92" t="s">
        <v>167</v>
      </c>
      <c r="K102" s="93">
        <v>42174.44</v>
      </c>
      <c r="L102" s="67" t="s">
        <v>85</v>
      </c>
      <c r="M102" s="94"/>
      <c r="N102" s="95"/>
      <c r="O102" s="96">
        <v>4</v>
      </c>
    </row>
    <row r="103" s="1" customFormat="1" ht="40" customHeight="1" spans="1:15">
      <c r="A103" s="82"/>
      <c r="B103" s="55"/>
      <c r="C103" s="55"/>
      <c r="D103" s="55"/>
      <c r="E103" s="55"/>
      <c r="F103" s="55"/>
      <c r="G103" s="55"/>
      <c r="H103" s="55"/>
      <c r="I103" s="55"/>
      <c r="J103" s="97" t="s">
        <v>168</v>
      </c>
      <c r="K103" s="93">
        <v>1412.26</v>
      </c>
      <c r="L103" s="67" t="s">
        <v>85</v>
      </c>
      <c r="M103" s="94"/>
      <c r="N103" s="95"/>
      <c r="O103" s="96">
        <v>5</v>
      </c>
    </row>
    <row r="104" s="1" customFormat="1" ht="40" customHeight="1" spans="1:15">
      <c r="A104" s="82"/>
      <c r="B104" s="55"/>
      <c r="C104" s="55"/>
      <c r="D104" s="55"/>
      <c r="E104" s="55"/>
      <c r="F104" s="55"/>
      <c r="G104" s="55"/>
      <c r="H104" s="55"/>
      <c r="I104" s="55"/>
      <c r="J104" s="97" t="s">
        <v>169</v>
      </c>
      <c r="K104" s="93">
        <v>9460</v>
      </c>
      <c r="L104" s="67" t="s">
        <v>85</v>
      </c>
      <c r="M104" s="94"/>
      <c r="N104" s="95"/>
      <c r="O104" s="96">
        <v>6</v>
      </c>
    </row>
    <row r="105" s="1" customFormat="1" ht="40" customHeight="1" spans="1:15">
      <c r="A105" s="82"/>
      <c r="B105" s="55"/>
      <c r="C105" s="55"/>
      <c r="D105" s="55"/>
      <c r="E105" s="55"/>
      <c r="F105" s="55"/>
      <c r="G105" s="55"/>
      <c r="H105" s="55"/>
      <c r="I105" s="55"/>
      <c r="J105" s="97" t="s">
        <v>170</v>
      </c>
      <c r="K105" s="93">
        <v>3630</v>
      </c>
      <c r="L105" s="67" t="s">
        <v>85</v>
      </c>
      <c r="M105" s="94"/>
      <c r="N105" s="95"/>
      <c r="O105" s="96">
        <v>7</v>
      </c>
    </row>
    <row r="106" s="1" customFormat="1" ht="40" customHeight="1" spans="1:15">
      <c r="A106" s="82"/>
      <c r="B106" s="55"/>
      <c r="C106" s="55"/>
      <c r="D106" s="55"/>
      <c r="E106" s="55"/>
      <c r="F106" s="55"/>
      <c r="G106" s="55"/>
      <c r="H106" s="55"/>
      <c r="I106" s="55"/>
      <c r="J106" s="92" t="s">
        <v>171</v>
      </c>
      <c r="K106" s="93">
        <v>9892.3</v>
      </c>
      <c r="L106" s="67" t="s">
        <v>85</v>
      </c>
      <c r="M106" s="94"/>
      <c r="N106" s="95"/>
      <c r="O106" s="96">
        <v>8</v>
      </c>
    </row>
    <row r="107" s="1" customFormat="1" ht="40" customHeight="1" spans="1:15">
      <c r="A107" s="82"/>
      <c r="B107" s="55"/>
      <c r="C107" s="55"/>
      <c r="D107" s="55"/>
      <c r="E107" s="55"/>
      <c r="F107" s="55"/>
      <c r="G107" s="55"/>
      <c r="H107" s="55"/>
      <c r="I107" s="55"/>
      <c r="J107" s="97" t="s">
        <v>172</v>
      </c>
      <c r="K107" s="93">
        <v>30422.3</v>
      </c>
      <c r="L107" s="67" t="s">
        <v>85</v>
      </c>
      <c r="M107" s="94"/>
      <c r="N107" s="95"/>
      <c r="O107" s="96">
        <v>9</v>
      </c>
    </row>
    <row r="108" s="1" customFormat="1" ht="40" customHeight="1" spans="1:15">
      <c r="A108" s="82"/>
      <c r="B108" s="55"/>
      <c r="C108" s="55"/>
      <c r="D108" s="55"/>
      <c r="E108" s="55"/>
      <c r="F108" s="55"/>
      <c r="G108" s="55"/>
      <c r="H108" s="55"/>
      <c r="I108" s="55"/>
      <c r="J108" s="97" t="s">
        <v>173</v>
      </c>
      <c r="K108" s="93">
        <v>2750</v>
      </c>
      <c r="L108" s="67" t="s">
        <v>85</v>
      </c>
      <c r="M108" s="94"/>
      <c r="N108" s="95"/>
      <c r="O108" s="96">
        <v>10</v>
      </c>
    </row>
    <row r="109" s="1" customFormat="1" ht="40" customHeight="1" spans="1:15">
      <c r="A109" s="82"/>
      <c r="B109" s="55"/>
      <c r="C109" s="55"/>
      <c r="D109" s="55"/>
      <c r="E109" s="55"/>
      <c r="F109" s="55"/>
      <c r="G109" s="55"/>
      <c r="H109" s="55"/>
      <c r="I109" s="55"/>
      <c r="J109" s="92" t="s">
        <v>174</v>
      </c>
      <c r="K109" s="93">
        <v>2000</v>
      </c>
      <c r="L109" s="67" t="s">
        <v>85</v>
      </c>
      <c r="M109" s="94"/>
      <c r="N109" s="95"/>
      <c r="O109" s="96">
        <v>11</v>
      </c>
    </row>
    <row r="110" s="1" customFormat="1" ht="40" customHeight="1" spans="1:15">
      <c r="A110" s="80">
        <v>2</v>
      </c>
      <c r="B110" s="53" t="s">
        <v>15</v>
      </c>
      <c r="C110" s="53" t="s">
        <v>175</v>
      </c>
      <c r="D110" s="53" t="s">
        <v>162</v>
      </c>
      <c r="E110" s="53" t="s">
        <v>18</v>
      </c>
      <c r="F110" s="81" t="s">
        <v>176</v>
      </c>
      <c r="G110" s="53">
        <v>28.5</v>
      </c>
      <c r="H110" s="53"/>
      <c r="I110" s="53" t="s">
        <v>20</v>
      </c>
      <c r="J110" s="92" t="s">
        <v>177</v>
      </c>
      <c r="K110" s="93">
        <v>53226.73</v>
      </c>
      <c r="L110" s="67" t="s">
        <v>178</v>
      </c>
      <c r="M110" s="94"/>
      <c r="N110" s="95"/>
      <c r="O110" s="96">
        <v>12</v>
      </c>
    </row>
    <row r="111" s="1" customFormat="1" ht="40" customHeight="1" spans="1:15">
      <c r="A111" s="82"/>
      <c r="B111" s="55"/>
      <c r="C111" s="55"/>
      <c r="D111" s="55"/>
      <c r="E111" s="55"/>
      <c r="F111" s="55"/>
      <c r="G111" s="55"/>
      <c r="H111" s="55"/>
      <c r="I111" s="55"/>
      <c r="J111" s="92" t="s">
        <v>179</v>
      </c>
      <c r="K111" s="93">
        <v>136270.32</v>
      </c>
      <c r="L111" s="67" t="s">
        <v>178</v>
      </c>
      <c r="M111" s="94"/>
      <c r="N111" s="95"/>
      <c r="O111" s="96">
        <v>13</v>
      </c>
    </row>
    <row r="112" s="1" customFormat="1" ht="40" customHeight="1" spans="1:15">
      <c r="A112" s="82"/>
      <c r="B112" s="55"/>
      <c r="C112" s="55"/>
      <c r="D112" s="55"/>
      <c r="E112" s="55"/>
      <c r="F112" s="55"/>
      <c r="G112" s="55"/>
      <c r="H112" s="55"/>
      <c r="I112" s="55"/>
      <c r="J112" s="97" t="s">
        <v>180</v>
      </c>
      <c r="K112" s="93">
        <v>34340.65</v>
      </c>
      <c r="L112" s="67" t="s">
        <v>178</v>
      </c>
      <c r="M112" s="94"/>
      <c r="N112" s="95"/>
      <c r="O112" s="96">
        <v>14</v>
      </c>
    </row>
    <row r="113" s="1" customFormat="1" ht="40" customHeight="1" spans="1:15">
      <c r="A113" s="82"/>
      <c r="B113" s="55"/>
      <c r="C113" s="55"/>
      <c r="D113" s="55"/>
      <c r="E113" s="55"/>
      <c r="F113" s="55"/>
      <c r="G113" s="55"/>
      <c r="H113" s="55"/>
      <c r="I113" s="55"/>
      <c r="J113" s="97" t="s">
        <v>181</v>
      </c>
      <c r="K113" s="93">
        <v>4321.79</v>
      </c>
      <c r="L113" s="67" t="s">
        <v>178</v>
      </c>
      <c r="M113" s="94"/>
      <c r="N113" s="95"/>
      <c r="O113" s="96">
        <v>15</v>
      </c>
    </row>
    <row r="114" s="1" customFormat="1" ht="40" customHeight="1" spans="1:15">
      <c r="A114" s="82"/>
      <c r="B114" s="55"/>
      <c r="C114" s="55"/>
      <c r="D114" s="55"/>
      <c r="E114" s="55"/>
      <c r="F114" s="55"/>
      <c r="G114" s="55"/>
      <c r="H114" s="55"/>
      <c r="I114" s="55"/>
      <c r="J114" s="97" t="s">
        <v>182</v>
      </c>
      <c r="K114" s="93">
        <v>2400</v>
      </c>
      <c r="L114" s="67" t="s">
        <v>178</v>
      </c>
      <c r="M114" s="94"/>
      <c r="N114" s="95"/>
      <c r="O114" s="96">
        <v>16</v>
      </c>
    </row>
    <row r="115" s="1" customFormat="1" ht="40" customHeight="1" spans="1:15">
      <c r="A115" s="82"/>
      <c r="B115" s="55"/>
      <c r="C115" s="55"/>
      <c r="D115" s="55"/>
      <c r="E115" s="55"/>
      <c r="F115" s="55"/>
      <c r="G115" s="55"/>
      <c r="H115" s="55"/>
      <c r="I115" s="55"/>
      <c r="J115" s="97" t="s">
        <v>183</v>
      </c>
      <c r="K115" s="93">
        <v>5720</v>
      </c>
      <c r="L115" s="67" t="s">
        <v>178</v>
      </c>
      <c r="M115" s="94"/>
      <c r="N115" s="95"/>
      <c r="O115" s="96">
        <v>17</v>
      </c>
    </row>
    <row r="116" s="1" customFormat="1" ht="40" customHeight="1" spans="1:15">
      <c r="A116" s="83"/>
      <c r="B116" s="74"/>
      <c r="C116" s="74"/>
      <c r="D116" s="74"/>
      <c r="E116" s="74"/>
      <c r="F116" s="74"/>
      <c r="G116" s="74"/>
      <c r="H116" s="74"/>
      <c r="I116" s="74"/>
      <c r="J116" s="97" t="s">
        <v>184</v>
      </c>
      <c r="K116" s="93">
        <v>4686</v>
      </c>
      <c r="L116" s="67" t="s">
        <v>178</v>
      </c>
      <c r="M116" s="94"/>
      <c r="N116" s="95"/>
      <c r="O116" s="96">
        <v>18</v>
      </c>
    </row>
    <row r="117" s="1" customFormat="1" ht="57" customHeight="1" spans="1:15">
      <c r="A117" s="52">
        <v>4</v>
      </c>
      <c r="B117" s="53" t="s">
        <v>80</v>
      </c>
      <c r="C117" s="53" t="s">
        <v>185</v>
      </c>
      <c r="D117" s="53" t="s">
        <v>162</v>
      </c>
      <c r="E117" s="53" t="s">
        <v>18</v>
      </c>
      <c r="F117" s="44" t="s">
        <v>186</v>
      </c>
      <c r="G117" s="53">
        <v>352.08</v>
      </c>
      <c r="H117" s="53" t="s">
        <v>20</v>
      </c>
      <c r="I117" s="53" t="s">
        <v>21</v>
      </c>
      <c r="J117" s="67" t="s">
        <v>187</v>
      </c>
      <c r="K117" s="50">
        <f>862694.79+436211.45</f>
        <v>1298906.24</v>
      </c>
      <c r="L117" s="68" t="s">
        <v>97</v>
      </c>
      <c r="M117" s="69"/>
      <c r="N117" s="95"/>
      <c r="O117" s="96">
        <v>19</v>
      </c>
    </row>
    <row r="118" s="1" customFormat="1" ht="57" customHeight="1" spans="1:15">
      <c r="A118" s="54"/>
      <c r="B118" s="55"/>
      <c r="C118" s="55"/>
      <c r="D118" s="55"/>
      <c r="E118" s="55"/>
      <c r="F118" s="46"/>
      <c r="G118" s="55"/>
      <c r="H118" s="55"/>
      <c r="I118" s="55"/>
      <c r="J118" s="67" t="s">
        <v>188</v>
      </c>
      <c r="K118" s="50">
        <f>184882.7+183601.16+53073.5</f>
        <v>421557.36</v>
      </c>
      <c r="L118" s="68" t="s">
        <v>97</v>
      </c>
      <c r="M118" s="69"/>
      <c r="N118" s="95"/>
      <c r="O118" s="96">
        <v>20</v>
      </c>
    </row>
    <row r="119" s="1" customFormat="1" ht="57" customHeight="1" spans="1:15">
      <c r="A119" s="54"/>
      <c r="B119" s="55"/>
      <c r="C119" s="55"/>
      <c r="D119" s="55"/>
      <c r="E119" s="55"/>
      <c r="F119" s="46"/>
      <c r="G119" s="55"/>
      <c r="H119" s="55"/>
      <c r="I119" s="55"/>
      <c r="J119" s="67" t="s">
        <v>189</v>
      </c>
      <c r="K119" s="50">
        <f>280172.76+545536.2</f>
        <v>825708.96</v>
      </c>
      <c r="L119" s="68" t="s">
        <v>97</v>
      </c>
      <c r="M119" s="69"/>
      <c r="N119" s="95"/>
      <c r="O119" s="96">
        <v>21</v>
      </c>
    </row>
    <row r="120" s="1" customFormat="1" ht="57" customHeight="1" spans="1:15">
      <c r="A120" s="54"/>
      <c r="B120" s="55"/>
      <c r="C120" s="55"/>
      <c r="D120" s="55"/>
      <c r="E120" s="55"/>
      <c r="F120" s="46"/>
      <c r="G120" s="55"/>
      <c r="H120" s="55"/>
      <c r="I120" s="55"/>
      <c r="J120" s="67" t="s">
        <v>190</v>
      </c>
      <c r="K120" s="50">
        <v>45275.91</v>
      </c>
      <c r="L120" s="68" t="s">
        <v>97</v>
      </c>
      <c r="M120" s="69"/>
      <c r="N120" s="95"/>
      <c r="O120" s="96">
        <v>22</v>
      </c>
    </row>
    <row r="121" s="1" customFormat="1" ht="57" customHeight="1" spans="1:15">
      <c r="A121" s="54"/>
      <c r="B121" s="55"/>
      <c r="C121" s="55"/>
      <c r="D121" s="55"/>
      <c r="E121" s="55"/>
      <c r="F121" s="46"/>
      <c r="G121" s="55"/>
      <c r="H121" s="55"/>
      <c r="I121" s="55"/>
      <c r="J121" s="67" t="s">
        <v>191</v>
      </c>
      <c r="K121" s="50">
        <v>78853.34</v>
      </c>
      <c r="L121" s="68" t="s">
        <v>97</v>
      </c>
      <c r="M121" s="69"/>
      <c r="N121" s="95"/>
      <c r="O121" s="96">
        <v>23</v>
      </c>
    </row>
    <row r="122" s="1" customFormat="1" ht="57" customHeight="1" spans="1:15">
      <c r="A122" s="54"/>
      <c r="B122" s="55"/>
      <c r="C122" s="55"/>
      <c r="D122" s="55"/>
      <c r="E122" s="55"/>
      <c r="F122" s="46"/>
      <c r="G122" s="55"/>
      <c r="H122" s="55"/>
      <c r="I122" s="55"/>
      <c r="J122" s="67" t="s">
        <v>192</v>
      </c>
      <c r="K122" s="50">
        <v>80021.05</v>
      </c>
      <c r="L122" s="68" t="s">
        <v>97</v>
      </c>
      <c r="M122" s="69"/>
      <c r="N122" s="95"/>
      <c r="O122" s="96">
        <v>24</v>
      </c>
    </row>
    <row r="123" s="1" customFormat="1" ht="57" customHeight="1" spans="1:15">
      <c r="A123" s="54"/>
      <c r="B123" s="55"/>
      <c r="C123" s="55"/>
      <c r="D123" s="55"/>
      <c r="E123" s="55"/>
      <c r="F123" s="46"/>
      <c r="G123" s="55"/>
      <c r="H123" s="55"/>
      <c r="I123" s="55"/>
      <c r="J123" s="67" t="s">
        <v>193</v>
      </c>
      <c r="K123" s="50">
        <f>88449.2+22892.76+13108+1600+1280</f>
        <v>127329.96</v>
      </c>
      <c r="L123" s="68" t="s">
        <v>97</v>
      </c>
      <c r="M123" s="69"/>
      <c r="N123" s="95"/>
      <c r="O123" s="96">
        <v>25</v>
      </c>
    </row>
    <row r="124" s="1" customFormat="1" ht="63" customHeight="1" spans="1:15">
      <c r="A124" s="54"/>
      <c r="B124" s="55"/>
      <c r="C124" s="55"/>
      <c r="D124" s="55"/>
      <c r="E124" s="55"/>
      <c r="F124" s="46"/>
      <c r="G124" s="55"/>
      <c r="H124" s="55"/>
      <c r="I124" s="55"/>
      <c r="J124" s="67" t="s">
        <v>194</v>
      </c>
      <c r="K124" s="50">
        <f>26400+45000</f>
        <v>71400</v>
      </c>
      <c r="L124" s="68" t="s">
        <v>97</v>
      </c>
      <c r="M124" s="69"/>
      <c r="N124" s="95"/>
      <c r="O124" s="96">
        <v>26</v>
      </c>
    </row>
    <row r="125" s="1" customFormat="1" ht="50" customHeight="1" spans="1:15">
      <c r="A125" s="73"/>
      <c r="B125" s="74"/>
      <c r="C125" s="74"/>
      <c r="D125" s="74"/>
      <c r="E125" s="74"/>
      <c r="F125" s="48"/>
      <c r="G125" s="74"/>
      <c r="H125" s="74"/>
      <c r="I125" s="74"/>
      <c r="J125" s="67" t="s">
        <v>195</v>
      </c>
      <c r="K125" s="50">
        <f>285378.37+25355</f>
        <v>310733.37</v>
      </c>
      <c r="L125" s="68" t="s">
        <v>97</v>
      </c>
      <c r="M125" s="69"/>
      <c r="N125" s="95"/>
      <c r="O125" s="96">
        <v>27</v>
      </c>
    </row>
    <row r="126" s="3" customFormat="1" ht="55" customHeight="1" spans="1:15">
      <c r="A126" s="84">
        <v>2</v>
      </c>
      <c r="B126" s="43" t="s">
        <v>196</v>
      </c>
      <c r="C126" s="44" t="s">
        <v>197</v>
      </c>
      <c r="D126" s="44" t="s">
        <v>198</v>
      </c>
      <c r="E126" s="44" t="s">
        <v>18</v>
      </c>
      <c r="F126" s="44" t="s">
        <v>199</v>
      </c>
      <c r="G126" s="44">
        <v>22.27</v>
      </c>
      <c r="H126" s="44" t="s">
        <v>20</v>
      </c>
      <c r="I126" s="44" t="s">
        <v>21</v>
      </c>
      <c r="J126" s="98" t="s">
        <v>200</v>
      </c>
      <c r="K126" s="99">
        <v>128533.84</v>
      </c>
      <c r="L126" s="99" t="s">
        <v>201</v>
      </c>
      <c r="M126" s="100"/>
      <c r="N126" s="101" t="s">
        <v>202</v>
      </c>
      <c r="O126" s="102">
        <v>1</v>
      </c>
    </row>
    <row r="127" s="3" customFormat="1" ht="55" customHeight="1" spans="1:15">
      <c r="A127" s="85"/>
      <c r="B127" s="45"/>
      <c r="C127" s="46"/>
      <c r="D127" s="46"/>
      <c r="E127" s="46"/>
      <c r="F127" s="46"/>
      <c r="G127" s="46"/>
      <c r="H127" s="46"/>
      <c r="I127" s="46"/>
      <c r="J127" s="98" t="s">
        <v>203</v>
      </c>
      <c r="K127" s="99">
        <v>12957.71</v>
      </c>
      <c r="L127" s="99" t="s">
        <v>201</v>
      </c>
      <c r="M127" s="103"/>
      <c r="N127" s="104"/>
      <c r="O127" s="102">
        <v>2</v>
      </c>
    </row>
    <row r="128" s="3" customFormat="1" ht="55" customHeight="1" spans="1:15">
      <c r="A128" s="86"/>
      <c r="B128" s="47"/>
      <c r="C128" s="48"/>
      <c r="D128" s="48"/>
      <c r="E128" s="48"/>
      <c r="F128" s="48"/>
      <c r="G128" s="48"/>
      <c r="H128" s="48"/>
      <c r="I128" s="48"/>
      <c r="J128" s="98" t="s">
        <v>204</v>
      </c>
      <c r="K128" s="99">
        <v>4692.07</v>
      </c>
      <c r="L128" s="99" t="s">
        <v>201</v>
      </c>
      <c r="M128" s="105"/>
      <c r="N128" s="106"/>
      <c r="O128" s="102">
        <v>3</v>
      </c>
    </row>
    <row r="129" s="3" customFormat="1" ht="58" customHeight="1" spans="1:15">
      <c r="A129" s="84">
        <v>3</v>
      </c>
      <c r="B129" s="43" t="s">
        <v>196</v>
      </c>
      <c r="C129" s="107" t="s">
        <v>205</v>
      </c>
      <c r="D129" s="107" t="s">
        <v>198</v>
      </c>
      <c r="E129" s="107" t="s">
        <v>18</v>
      </c>
      <c r="F129" s="107" t="s">
        <v>206</v>
      </c>
      <c r="G129" s="107">
        <v>21.32</v>
      </c>
      <c r="H129" s="107" t="s">
        <v>20</v>
      </c>
      <c r="I129" s="107" t="s">
        <v>21</v>
      </c>
      <c r="J129" s="98" t="s">
        <v>207</v>
      </c>
      <c r="K129" s="99" t="s">
        <v>208</v>
      </c>
      <c r="L129" s="99" t="s">
        <v>209</v>
      </c>
      <c r="M129" s="100"/>
      <c r="N129" s="101" t="s">
        <v>210</v>
      </c>
      <c r="O129" s="102">
        <v>4</v>
      </c>
    </row>
    <row r="130" s="3" customFormat="1" ht="58" customHeight="1" spans="1:15">
      <c r="A130" s="108"/>
      <c r="B130" s="109"/>
      <c r="C130" s="110"/>
      <c r="D130" s="110"/>
      <c r="E130" s="110"/>
      <c r="F130" s="110"/>
      <c r="G130" s="110"/>
      <c r="H130" s="110"/>
      <c r="I130" s="110"/>
      <c r="J130" s="123" t="s">
        <v>204</v>
      </c>
      <c r="K130" s="124" t="s">
        <v>211</v>
      </c>
      <c r="L130" s="124" t="s">
        <v>209</v>
      </c>
      <c r="M130" s="125"/>
      <c r="N130" s="126"/>
      <c r="O130" s="102">
        <v>5</v>
      </c>
    </row>
    <row r="131" s="3" customFormat="1" ht="66" customHeight="1" spans="1:15">
      <c r="A131" s="84">
        <v>4</v>
      </c>
      <c r="B131" s="43" t="s">
        <v>212</v>
      </c>
      <c r="C131" s="44" t="s">
        <v>213</v>
      </c>
      <c r="D131" s="44" t="s">
        <v>198</v>
      </c>
      <c r="E131" s="44" t="s">
        <v>18</v>
      </c>
      <c r="F131" s="44" t="s">
        <v>214</v>
      </c>
      <c r="G131" s="44">
        <v>49.935485822</v>
      </c>
      <c r="H131" s="44" t="s">
        <v>20</v>
      </c>
      <c r="I131" s="44" t="s">
        <v>21</v>
      </c>
      <c r="J131" s="113" t="s">
        <v>215</v>
      </c>
      <c r="K131" s="127">
        <v>393411.03294</v>
      </c>
      <c r="L131" s="107" t="s">
        <v>216</v>
      </c>
      <c r="M131" s="128"/>
      <c r="N131" s="129" t="s">
        <v>217</v>
      </c>
      <c r="O131" s="102">
        <v>6</v>
      </c>
    </row>
    <row r="132" s="3" customFormat="1" ht="66" customHeight="1" spans="1:15">
      <c r="A132" s="85"/>
      <c r="B132" s="45"/>
      <c r="C132" s="46"/>
      <c r="D132" s="46"/>
      <c r="E132" s="46"/>
      <c r="F132" s="46"/>
      <c r="G132" s="46"/>
      <c r="H132" s="46"/>
      <c r="I132" s="46"/>
      <c r="J132" s="113" t="s">
        <v>218</v>
      </c>
      <c r="K132" s="127">
        <v>86408.7</v>
      </c>
      <c r="L132" s="130"/>
      <c r="M132" s="131"/>
      <c r="N132" s="132"/>
      <c r="O132" s="102">
        <v>7</v>
      </c>
    </row>
    <row r="133" s="3" customFormat="1" ht="66" customHeight="1" spans="1:15">
      <c r="A133" s="85"/>
      <c r="B133" s="45"/>
      <c r="C133" s="46"/>
      <c r="D133" s="46"/>
      <c r="E133" s="46"/>
      <c r="F133" s="46"/>
      <c r="G133" s="46"/>
      <c r="H133" s="46"/>
      <c r="I133" s="46"/>
      <c r="J133" s="113" t="s">
        <v>219</v>
      </c>
      <c r="K133" s="127">
        <v>4933.99528</v>
      </c>
      <c r="L133" s="130"/>
      <c r="M133" s="131"/>
      <c r="N133" s="133"/>
      <c r="O133" s="102">
        <v>8</v>
      </c>
    </row>
    <row r="134" s="4" customFormat="1" ht="31" customHeight="1" spans="1:15">
      <c r="A134" s="22">
        <v>1</v>
      </c>
      <c r="B134" s="23" t="s">
        <v>196</v>
      </c>
      <c r="C134" s="23" t="s">
        <v>220</v>
      </c>
      <c r="D134" s="23" t="s">
        <v>221</v>
      </c>
      <c r="E134" s="23" t="s">
        <v>18</v>
      </c>
      <c r="F134" s="23" t="s">
        <v>222</v>
      </c>
      <c r="G134" s="23">
        <v>23.04</v>
      </c>
      <c r="H134" s="23" t="s">
        <v>20</v>
      </c>
      <c r="I134" s="23" t="s">
        <v>21</v>
      </c>
      <c r="J134" s="98" t="s">
        <v>223</v>
      </c>
      <c r="K134" s="99">
        <v>83721.44</v>
      </c>
      <c r="L134" s="99" t="s">
        <v>224</v>
      </c>
      <c r="M134" s="100"/>
      <c r="N134" s="101" t="s">
        <v>225</v>
      </c>
      <c r="O134" s="134">
        <v>1</v>
      </c>
    </row>
    <row r="135" s="4" customFormat="1" ht="31" customHeight="1" spans="1:15">
      <c r="A135" s="22"/>
      <c r="B135" s="23"/>
      <c r="C135" s="23"/>
      <c r="D135" s="23"/>
      <c r="E135" s="23"/>
      <c r="F135" s="23"/>
      <c r="G135" s="23"/>
      <c r="H135" s="23"/>
      <c r="I135" s="23"/>
      <c r="J135" s="98" t="s">
        <v>226</v>
      </c>
      <c r="K135" s="99">
        <v>41405.15</v>
      </c>
      <c r="L135" s="99" t="s">
        <v>224</v>
      </c>
      <c r="M135" s="103"/>
      <c r="N135" s="104"/>
      <c r="O135" s="134">
        <v>2</v>
      </c>
    </row>
    <row r="136" s="4" customFormat="1" ht="31" customHeight="1" spans="1:15">
      <c r="A136" s="22"/>
      <c r="B136" s="23"/>
      <c r="C136" s="23"/>
      <c r="D136" s="23"/>
      <c r="E136" s="23"/>
      <c r="F136" s="23"/>
      <c r="G136" s="23"/>
      <c r="H136" s="23"/>
      <c r="I136" s="23"/>
      <c r="J136" s="98" t="s">
        <v>227</v>
      </c>
      <c r="K136" s="99" t="s">
        <v>228</v>
      </c>
      <c r="L136" s="99" t="s">
        <v>224</v>
      </c>
      <c r="M136" s="103"/>
      <c r="N136" s="104"/>
      <c r="O136" s="134">
        <v>3</v>
      </c>
    </row>
    <row r="137" s="4" customFormat="1" ht="31" customHeight="1" spans="1:15">
      <c r="A137" s="22"/>
      <c r="B137" s="23"/>
      <c r="C137" s="23"/>
      <c r="D137" s="23"/>
      <c r="E137" s="23"/>
      <c r="F137" s="23"/>
      <c r="G137" s="23"/>
      <c r="H137" s="23"/>
      <c r="I137" s="23"/>
      <c r="J137" s="98" t="s">
        <v>229</v>
      </c>
      <c r="K137" s="99">
        <v>51516.6</v>
      </c>
      <c r="L137" s="99" t="s">
        <v>224</v>
      </c>
      <c r="M137" s="103"/>
      <c r="N137" s="104"/>
      <c r="O137" s="134">
        <v>4</v>
      </c>
    </row>
    <row r="138" s="4" customFormat="1" ht="31" customHeight="1" spans="1:15">
      <c r="A138" s="22"/>
      <c r="B138" s="23"/>
      <c r="C138" s="23"/>
      <c r="D138" s="23"/>
      <c r="E138" s="23"/>
      <c r="F138" s="23"/>
      <c r="G138" s="23"/>
      <c r="H138" s="23"/>
      <c r="I138" s="23"/>
      <c r="J138" s="98" t="s">
        <v>230</v>
      </c>
      <c r="K138" s="99" t="s">
        <v>231</v>
      </c>
      <c r="L138" s="99" t="s">
        <v>224</v>
      </c>
      <c r="M138" s="105"/>
      <c r="N138" s="106"/>
      <c r="O138" s="134">
        <v>5</v>
      </c>
    </row>
    <row r="139" s="4" customFormat="1" ht="31" customHeight="1" spans="1:15">
      <c r="A139" s="43">
        <v>2</v>
      </c>
      <c r="B139" s="44" t="s">
        <v>196</v>
      </c>
      <c r="C139" s="44" t="s">
        <v>232</v>
      </c>
      <c r="D139" s="44" t="s">
        <v>221</v>
      </c>
      <c r="E139" s="44" t="s">
        <v>18</v>
      </c>
      <c r="F139" s="44" t="s">
        <v>233</v>
      </c>
      <c r="G139" s="44">
        <v>70.56</v>
      </c>
      <c r="H139" s="44" t="s">
        <v>20</v>
      </c>
      <c r="I139" s="44" t="s">
        <v>21</v>
      </c>
      <c r="J139" s="98" t="s">
        <v>207</v>
      </c>
      <c r="K139" s="135">
        <v>403470.35</v>
      </c>
      <c r="L139" s="135" t="s">
        <v>234</v>
      </c>
      <c r="M139" s="103"/>
      <c r="N139" s="101" t="s">
        <v>235</v>
      </c>
      <c r="O139" s="134">
        <v>6</v>
      </c>
    </row>
    <row r="140" s="4" customFormat="1" ht="31" customHeight="1" spans="1:15">
      <c r="A140" s="45"/>
      <c r="B140" s="46"/>
      <c r="C140" s="46"/>
      <c r="D140" s="46"/>
      <c r="E140" s="46"/>
      <c r="F140" s="46"/>
      <c r="G140" s="46"/>
      <c r="H140" s="46"/>
      <c r="I140" s="46"/>
      <c r="J140" s="98" t="s">
        <v>236</v>
      </c>
      <c r="K140" s="99">
        <v>32400</v>
      </c>
      <c r="L140" s="99" t="s">
        <v>234</v>
      </c>
      <c r="M140" s="103"/>
      <c r="N140" s="104"/>
      <c r="O140" s="134">
        <v>7</v>
      </c>
    </row>
    <row r="141" s="4" customFormat="1" ht="31" customHeight="1" spans="1:15">
      <c r="A141" s="45"/>
      <c r="B141" s="46"/>
      <c r="C141" s="46"/>
      <c r="D141" s="46"/>
      <c r="E141" s="46"/>
      <c r="F141" s="46"/>
      <c r="G141" s="46"/>
      <c r="H141" s="46"/>
      <c r="I141" s="46"/>
      <c r="J141" s="98" t="s">
        <v>237</v>
      </c>
      <c r="K141" s="99" t="s">
        <v>238</v>
      </c>
      <c r="L141" s="99" t="s">
        <v>234</v>
      </c>
      <c r="M141" s="103"/>
      <c r="N141" s="104"/>
      <c r="O141" s="134">
        <v>8</v>
      </c>
    </row>
    <row r="142" s="4" customFormat="1" ht="31" customHeight="1" spans="1:15">
      <c r="A142" s="45"/>
      <c r="B142" s="46"/>
      <c r="C142" s="46"/>
      <c r="D142" s="46"/>
      <c r="E142" s="46"/>
      <c r="F142" s="46"/>
      <c r="G142" s="46"/>
      <c r="H142" s="46"/>
      <c r="I142" s="46"/>
      <c r="J142" s="98" t="s">
        <v>239</v>
      </c>
      <c r="K142" s="99" t="s">
        <v>240</v>
      </c>
      <c r="L142" s="99" t="s">
        <v>234</v>
      </c>
      <c r="M142" s="103"/>
      <c r="N142" s="104"/>
      <c r="O142" s="134">
        <v>9</v>
      </c>
    </row>
    <row r="143" s="4" customFormat="1" ht="31" customHeight="1" spans="1:15">
      <c r="A143" s="45"/>
      <c r="B143" s="46"/>
      <c r="C143" s="46"/>
      <c r="D143" s="46"/>
      <c r="E143" s="46"/>
      <c r="F143" s="46"/>
      <c r="G143" s="46"/>
      <c r="H143" s="46"/>
      <c r="I143" s="46"/>
      <c r="J143" s="98" t="s">
        <v>241</v>
      </c>
      <c r="K143" s="99" t="s">
        <v>242</v>
      </c>
      <c r="L143" s="99" t="s">
        <v>234</v>
      </c>
      <c r="M143" s="103"/>
      <c r="N143" s="104"/>
      <c r="O143" s="134">
        <v>10</v>
      </c>
    </row>
    <row r="144" s="4" customFormat="1" ht="31" customHeight="1" spans="1:15">
      <c r="A144" s="45"/>
      <c r="B144" s="46"/>
      <c r="C144" s="46"/>
      <c r="D144" s="46"/>
      <c r="E144" s="46"/>
      <c r="F144" s="46"/>
      <c r="G144" s="46"/>
      <c r="H144" s="46"/>
      <c r="I144" s="46"/>
      <c r="J144" s="98" t="s">
        <v>226</v>
      </c>
      <c r="K144" s="99">
        <v>12649.22</v>
      </c>
      <c r="L144" s="99" t="s">
        <v>234</v>
      </c>
      <c r="M144" s="103"/>
      <c r="N144" s="104"/>
      <c r="O144" s="134">
        <v>11</v>
      </c>
    </row>
    <row r="145" s="4" customFormat="1" ht="31" customHeight="1" spans="1:15">
      <c r="A145" s="47"/>
      <c r="B145" s="48"/>
      <c r="C145" s="48"/>
      <c r="D145" s="48"/>
      <c r="E145" s="48"/>
      <c r="F145" s="48"/>
      <c r="G145" s="48"/>
      <c r="H145" s="48"/>
      <c r="I145" s="48"/>
      <c r="J145" s="98" t="s">
        <v>243</v>
      </c>
      <c r="K145" s="99" t="s">
        <v>244</v>
      </c>
      <c r="L145" s="99" t="s">
        <v>234</v>
      </c>
      <c r="M145" s="105"/>
      <c r="N145" s="106"/>
      <c r="O145" s="134">
        <v>12</v>
      </c>
    </row>
    <row r="146" s="4" customFormat="1" ht="92" customHeight="1" spans="1:15">
      <c r="A146" s="23">
        <v>5</v>
      </c>
      <c r="B146" s="23" t="s">
        <v>245</v>
      </c>
      <c r="C146" s="23" t="s">
        <v>246</v>
      </c>
      <c r="D146" s="23" t="s">
        <v>221</v>
      </c>
      <c r="E146" s="23" t="s">
        <v>18</v>
      </c>
      <c r="F146" s="111" t="s">
        <v>247</v>
      </c>
      <c r="G146" s="23">
        <v>76.966031</v>
      </c>
      <c r="H146" s="23" t="s">
        <v>20</v>
      </c>
      <c r="I146" s="23" t="s">
        <v>21</v>
      </c>
      <c r="J146" s="113" t="s">
        <v>248</v>
      </c>
      <c r="K146" s="136">
        <v>577780.545</v>
      </c>
      <c r="L146" s="137" t="s">
        <v>249</v>
      </c>
      <c r="M146" s="23"/>
      <c r="N146" s="31" t="s">
        <v>250</v>
      </c>
      <c r="O146" s="134">
        <v>13</v>
      </c>
    </row>
    <row r="147" s="4" customFormat="1" ht="55" customHeight="1" spans="1:15">
      <c r="A147" s="23"/>
      <c r="B147" s="23"/>
      <c r="C147" s="23"/>
      <c r="D147" s="23"/>
      <c r="E147" s="23"/>
      <c r="F147" s="112"/>
      <c r="G147" s="23"/>
      <c r="H147" s="23"/>
      <c r="I147" s="23"/>
      <c r="J147" s="113" t="s">
        <v>251</v>
      </c>
      <c r="K147" s="136">
        <v>18270</v>
      </c>
      <c r="L147" s="137" t="s">
        <v>249</v>
      </c>
      <c r="M147" s="23"/>
      <c r="N147" s="31"/>
      <c r="O147" s="134">
        <v>14</v>
      </c>
    </row>
    <row r="148" s="4" customFormat="1" ht="55" customHeight="1" spans="1:15">
      <c r="A148" s="23"/>
      <c r="B148" s="23"/>
      <c r="C148" s="23"/>
      <c r="D148" s="23"/>
      <c r="E148" s="23"/>
      <c r="F148" s="112"/>
      <c r="G148" s="23"/>
      <c r="H148" s="23"/>
      <c r="I148" s="23"/>
      <c r="J148" s="111" t="s">
        <v>252</v>
      </c>
      <c r="K148" s="136">
        <v>63000</v>
      </c>
      <c r="L148" s="137" t="s">
        <v>249</v>
      </c>
      <c r="M148" s="23"/>
      <c r="N148" s="31"/>
      <c r="O148" s="134">
        <v>15</v>
      </c>
    </row>
    <row r="149" s="4" customFormat="1" ht="55" customHeight="1" spans="1:15">
      <c r="A149" s="23"/>
      <c r="B149" s="23"/>
      <c r="C149" s="23"/>
      <c r="D149" s="23"/>
      <c r="E149" s="23"/>
      <c r="F149" s="112"/>
      <c r="G149" s="23"/>
      <c r="H149" s="23"/>
      <c r="I149" s="23"/>
      <c r="J149" s="113" t="s">
        <v>253</v>
      </c>
      <c r="K149" s="136">
        <v>46800</v>
      </c>
      <c r="L149" s="137" t="s">
        <v>249</v>
      </c>
      <c r="M149" s="23"/>
      <c r="N149" s="31"/>
      <c r="O149" s="134">
        <v>16</v>
      </c>
    </row>
    <row r="150" s="4" customFormat="1" ht="55" customHeight="1" spans="1:15">
      <c r="A150" s="23"/>
      <c r="B150" s="23"/>
      <c r="C150" s="23"/>
      <c r="D150" s="23"/>
      <c r="E150" s="23"/>
      <c r="F150" s="112"/>
      <c r="G150" s="23"/>
      <c r="H150" s="23"/>
      <c r="I150" s="23"/>
      <c r="J150" s="113" t="s">
        <v>254</v>
      </c>
      <c r="K150" s="136">
        <v>33000</v>
      </c>
      <c r="L150" s="137" t="s">
        <v>249</v>
      </c>
      <c r="M150" s="23"/>
      <c r="N150" s="31"/>
      <c r="O150" s="134">
        <v>17</v>
      </c>
    </row>
    <row r="151" s="4" customFormat="1" ht="55" customHeight="1" spans="1:15">
      <c r="A151" s="23"/>
      <c r="B151" s="23"/>
      <c r="C151" s="23"/>
      <c r="D151" s="23"/>
      <c r="E151" s="23"/>
      <c r="F151" s="112"/>
      <c r="G151" s="23"/>
      <c r="H151" s="23"/>
      <c r="I151" s="23"/>
      <c r="J151" s="113" t="s">
        <v>255</v>
      </c>
      <c r="K151" s="136">
        <v>3800</v>
      </c>
      <c r="L151" s="137" t="s">
        <v>249</v>
      </c>
      <c r="M151" s="23"/>
      <c r="N151" s="31"/>
      <c r="O151" s="134">
        <v>18</v>
      </c>
    </row>
    <row r="152" s="4" customFormat="1" ht="55" customHeight="1" spans="1:15">
      <c r="A152" s="23">
        <v>6</v>
      </c>
      <c r="B152" s="23" t="s">
        <v>256</v>
      </c>
      <c r="C152" s="23" t="s">
        <v>257</v>
      </c>
      <c r="D152" s="23" t="s">
        <v>221</v>
      </c>
      <c r="E152" s="23" t="s">
        <v>18</v>
      </c>
      <c r="F152" s="113" t="s">
        <v>258</v>
      </c>
      <c r="G152" s="23">
        <v>87.007269</v>
      </c>
      <c r="H152" s="23" t="s">
        <v>20</v>
      </c>
      <c r="I152" s="23" t="s">
        <v>21</v>
      </c>
      <c r="J152" s="113" t="s">
        <v>259</v>
      </c>
      <c r="K152" s="60">
        <v>511517.15</v>
      </c>
      <c r="L152" s="137" t="s">
        <v>58</v>
      </c>
      <c r="M152" s="23"/>
      <c r="N152" s="31" t="s">
        <v>260</v>
      </c>
      <c r="O152" s="134">
        <v>19</v>
      </c>
    </row>
    <row r="153" s="4" customFormat="1" ht="55" customHeight="1" spans="1:15">
      <c r="A153" s="23"/>
      <c r="B153" s="23"/>
      <c r="C153" s="23"/>
      <c r="D153" s="23"/>
      <c r="E153" s="23"/>
      <c r="F153" s="113"/>
      <c r="G153" s="23"/>
      <c r="H153" s="23"/>
      <c r="I153" s="23"/>
      <c r="J153" s="113" t="s">
        <v>261</v>
      </c>
      <c r="K153" s="60">
        <v>169826.39</v>
      </c>
      <c r="L153" s="137" t="s">
        <v>58</v>
      </c>
      <c r="M153" s="23"/>
      <c r="N153" s="31"/>
      <c r="O153" s="134">
        <v>20</v>
      </c>
    </row>
    <row r="154" s="4" customFormat="1" ht="55" customHeight="1" spans="1:15">
      <c r="A154" s="23"/>
      <c r="B154" s="23"/>
      <c r="C154" s="23"/>
      <c r="D154" s="23"/>
      <c r="E154" s="23"/>
      <c r="F154" s="113"/>
      <c r="G154" s="23"/>
      <c r="H154" s="23"/>
      <c r="I154" s="23"/>
      <c r="J154" s="113" t="s">
        <v>262</v>
      </c>
      <c r="K154" s="60">
        <v>152101.25</v>
      </c>
      <c r="L154" s="137" t="s">
        <v>58</v>
      </c>
      <c r="M154" s="23"/>
      <c r="N154" s="31"/>
      <c r="O154" s="134">
        <v>21</v>
      </c>
    </row>
    <row r="155" s="4" customFormat="1" ht="98" customHeight="1" spans="1:15">
      <c r="A155" s="23"/>
      <c r="B155" s="23"/>
      <c r="C155" s="23"/>
      <c r="D155" s="23"/>
      <c r="E155" s="23"/>
      <c r="F155" s="113"/>
      <c r="G155" s="23"/>
      <c r="H155" s="23"/>
      <c r="I155" s="23"/>
      <c r="J155" s="113" t="s">
        <v>263</v>
      </c>
      <c r="K155" s="61">
        <v>21177.9</v>
      </c>
      <c r="L155" s="137" t="s">
        <v>58</v>
      </c>
      <c r="M155" s="23"/>
      <c r="N155" s="31"/>
      <c r="O155" s="134">
        <v>22</v>
      </c>
    </row>
    <row r="156" s="5" customFormat="1" ht="47" customHeight="1" spans="1:15">
      <c r="A156" s="25">
        <v>1</v>
      </c>
      <c r="B156" s="25" t="s">
        <v>264</v>
      </c>
      <c r="C156" s="25" t="s">
        <v>265</v>
      </c>
      <c r="D156" s="25" t="s">
        <v>266</v>
      </c>
      <c r="E156" s="25" t="s">
        <v>18</v>
      </c>
      <c r="F156" s="25" t="s">
        <v>267</v>
      </c>
      <c r="G156" s="26">
        <v>80</v>
      </c>
      <c r="H156" s="25" t="s">
        <v>20</v>
      </c>
      <c r="I156" s="25" t="s">
        <v>268</v>
      </c>
      <c r="J156" s="29" t="s">
        <v>207</v>
      </c>
      <c r="K156" s="25">
        <v>680298.89</v>
      </c>
      <c r="L156" s="31" t="s">
        <v>269</v>
      </c>
      <c r="M156" s="31"/>
      <c r="N156" s="138"/>
      <c r="O156" s="139">
        <v>1</v>
      </c>
    </row>
    <row r="157" s="5" customFormat="1" ht="47" customHeight="1" spans="1:15">
      <c r="A157" s="25"/>
      <c r="B157" s="25"/>
      <c r="C157" s="25"/>
      <c r="D157" s="25"/>
      <c r="E157" s="25"/>
      <c r="F157" s="25"/>
      <c r="G157" s="26"/>
      <c r="H157" s="25"/>
      <c r="I157" s="25"/>
      <c r="J157" s="29" t="s">
        <v>270</v>
      </c>
      <c r="K157" s="25">
        <v>14884.02</v>
      </c>
      <c r="L157" s="31" t="s">
        <v>269</v>
      </c>
      <c r="M157" s="31"/>
      <c r="N157" s="138"/>
      <c r="O157" s="139">
        <v>2</v>
      </c>
    </row>
    <row r="158" s="5" customFormat="1" ht="47" customHeight="1" spans="1:15">
      <c r="A158" s="25"/>
      <c r="B158" s="25"/>
      <c r="C158" s="25"/>
      <c r="D158" s="25"/>
      <c r="E158" s="25"/>
      <c r="F158" s="25"/>
      <c r="G158" s="26"/>
      <c r="H158" s="25"/>
      <c r="I158" s="25"/>
      <c r="J158" s="29" t="s">
        <v>271</v>
      </c>
      <c r="K158" s="25">
        <v>12227.15</v>
      </c>
      <c r="L158" s="31" t="s">
        <v>269</v>
      </c>
      <c r="M158" s="31"/>
      <c r="N158" s="138"/>
      <c r="O158" s="139">
        <v>3</v>
      </c>
    </row>
    <row r="159" s="5" customFormat="1" ht="47" customHeight="1" spans="1:15">
      <c r="A159" s="25"/>
      <c r="B159" s="25"/>
      <c r="C159" s="25"/>
      <c r="D159" s="25"/>
      <c r="E159" s="25"/>
      <c r="F159" s="25"/>
      <c r="G159" s="26"/>
      <c r="H159" s="25"/>
      <c r="I159" s="25"/>
      <c r="J159" s="29" t="s">
        <v>272</v>
      </c>
      <c r="K159" s="25">
        <v>11810</v>
      </c>
      <c r="L159" s="31" t="s">
        <v>269</v>
      </c>
      <c r="M159" s="31"/>
      <c r="N159" s="25"/>
      <c r="O159" s="139">
        <v>4</v>
      </c>
    </row>
    <row r="160" s="4" customFormat="1" ht="41" customHeight="1" spans="1:15">
      <c r="A160" s="23">
        <v>2</v>
      </c>
      <c r="B160" s="44" t="s">
        <v>273</v>
      </c>
      <c r="C160" s="44" t="s">
        <v>274</v>
      </c>
      <c r="D160" s="44" t="s">
        <v>266</v>
      </c>
      <c r="E160" s="44" t="s">
        <v>18</v>
      </c>
      <c r="F160" s="44" t="s">
        <v>275</v>
      </c>
      <c r="G160" s="44">
        <v>86.25</v>
      </c>
      <c r="H160" s="44" t="s">
        <v>20</v>
      </c>
      <c r="I160" s="44" t="s">
        <v>21</v>
      </c>
      <c r="J160" s="140" t="s">
        <v>276</v>
      </c>
      <c r="K160" s="141" t="s">
        <v>277</v>
      </c>
      <c r="L160" s="23" t="s">
        <v>278</v>
      </c>
      <c r="M160" s="23"/>
      <c r="N160" s="23" t="s">
        <v>274</v>
      </c>
      <c r="O160" s="139">
        <v>5</v>
      </c>
    </row>
    <row r="161" s="4" customFormat="1" ht="43" customHeight="1" spans="1:15">
      <c r="A161" s="23"/>
      <c r="B161" s="46"/>
      <c r="C161" s="46"/>
      <c r="D161" s="46"/>
      <c r="E161" s="46"/>
      <c r="F161" s="46"/>
      <c r="G161" s="46"/>
      <c r="H161" s="46"/>
      <c r="I161" s="46"/>
      <c r="J161" s="140" t="s">
        <v>279</v>
      </c>
      <c r="K161" s="141" t="s">
        <v>280</v>
      </c>
      <c r="L161" s="23" t="s">
        <v>278</v>
      </c>
      <c r="M161" s="23"/>
      <c r="N161" s="23" t="s">
        <v>274</v>
      </c>
      <c r="O161" s="139">
        <v>6</v>
      </c>
    </row>
    <row r="162" s="4" customFormat="1" ht="52" customHeight="1" spans="1:15">
      <c r="A162" s="23"/>
      <c r="B162" s="46"/>
      <c r="C162" s="46"/>
      <c r="D162" s="46"/>
      <c r="E162" s="46"/>
      <c r="F162" s="46"/>
      <c r="G162" s="46"/>
      <c r="H162" s="46"/>
      <c r="I162" s="46"/>
      <c r="J162" s="140" t="s">
        <v>281</v>
      </c>
      <c r="K162" s="141" t="s">
        <v>282</v>
      </c>
      <c r="L162" s="23" t="s">
        <v>278</v>
      </c>
      <c r="M162" s="23"/>
      <c r="N162" s="23" t="s">
        <v>274</v>
      </c>
      <c r="O162" s="139">
        <v>7</v>
      </c>
    </row>
    <row r="163" s="4" customFormat="1" ht="52" customHeight="1" spans="1:15">
      <c r="A163" s="23"/>
      <c r="B163" s="46"/>
      <c r="C163" s="46"/>
      <c r="D163" s="46"/>
      <c r="E163" s="46"/>
      <c r="F163" s="46"/>
      <c r="G163" s="46"/>
      <c r="H163" s="46"/>
      <c r="I163" s="46"/>
      <c r="J163" s="140" t="s">
        <v>283</v>
      </c>
      <c r="K163" s="141" t="s">
        <v>284</v>
      </c>
      <c r="L163" s="23" t="s">
        <v>278</v>
      </c>
      <c r="M163" s="23"/>
      <c r="N163" s="23" t="s">
        <v>274</v>
      </c>
      <c r="O163" s="139">
        <v>8</v>
      </c>
    </row>
    <row r="164" s="4" customFormat="1" ht="52" customHeight="1" spans="1:15">
      <c r="A164" s="23"/>
      <c r="B164" s="46"/>
      <c r="C164" s="46"/>
      <c r="D164" s="46"/>
      <c r="E164" s="46"/>
      <c r="F164" s="46"/>
      <c r="G164" s="46"/>
      <c r="H164" s="46"/>
      <c r="I164" s="46"/>
      <c r="J164" s="142" t="s">
        <v>285</v>
      </c>
      <c r="K164" s="143">
        <v>15950</v>
      </c>
      <c r="L164" s="143" t="s">
        <v>278</v>
      </c>
      <c r="M164" s="143"/>
      <c r="N164" s="143" t="s">
        <v>274</v>
      </c>
      <c r="O164" s="139">
        <v>9</v>
      </c>
    </row>
    <row r="165" s="4" customFormat="1" ht="41" customHeight="1" spans="1:15">
      <c r="A165" s="23"/>
      <c r="B165" s="46"/>
      <c r="C165" s="46"/>
      <c r="D165" s="46"/>
      <c r="E165" s="46"/>
      <c r="F165" s="46"/>
      <c r="G165" s="46"/>
      <c r="H165" s="46"/>
      <c r="I165" s="46"/>
      <c r="J165" s="142" t="s">
        <v>286</v>
      </c>
      <c r="K165" s="143">
        <v>93616</v>
      </c>
      <c r="L165" s="143" t="s">
        <v>278</v>
      </c>
      <c r="M165" s="143"/>
      <c r="N165" s="143" t="s">
        <v>274</v>
      </c>
      <c r="O165" s="139">
        <v>10</v>
      </c>
    </row>
    <row r="166" s="4" customFormat="1" ht="41" customHeight="1" spans="1:15">
      <c r="A166" s="23"/>
      <c r="B166" s="46"/>
      <c r="C166" s="46"/>
      <c r="D166" s="46"/>
      <c r="E166" s="46"/>
      <c r="F166" s="46"/>
      <c r="G166" s="46"/>
      <c r="H166" s="46"/>
      <c r="I166" s="46"/>
      <c r="J166" s="142" t="s">
        <v>287</v>
      </c>
      <c r="K166" s="143">
        <v>25080</v>
      </c>
      <c r="L166" s="143" t="s">
        <v>278</v>
      </c>
      <c r="M166" s="143"/>
      <c r="N166" s="143" t="s">
        <v>274</v>
      </c>
      <c r="O166" s="139">
        <v>11</v>
      </c>
    </row>
    <row r="167" s="4" customFormat="1" ht="41" customHeight="1" spans="1:15">
      <c r="A167" s="23"/>
      <c r="B167" s="46"/>
      <c r="C167" s="46"/>
      <c r="D167" s="46"/>
      <c r="E167" s="46"/>
      <c r="F167" s="46"/>
      <c r="G167" s="46"/>
      <c r="H167" s="46"/>
      <c r="I167" s="46"/>
      <c r="J167" s="142" t="s">
        <v>288</v>
      </c>
      <c r="K167" s="23">
        <v>7224.24</v>
      </c>
      <c r="L167" s="23" t="s">
        <v>278</v>
      </c>
      <c r="M167" s="23"/>
      <c r="N167" s="23" t="s">
        <v>274</v>
      </c>
      <c r="O167" s="139">
        <v>12</v>
      </c>
    </row>
    <row r="168" s="4" customFormat="1" ht="41" customHeight="1" spans="1:15">
      <c r="A168" s="23"/>
      <c r="B168" s="48"/>
      <c r="C168" s="48"/>
      <c r="D168" s="48"/>
      <c r="E168" s="48"/>
      <c r="F168" s="48"/>
      <c r="G168" s="48"/>
      <c r="H168" s="48"/>
      <c r="I168" s="48"/>
      <c r="J168" s="142" t="s">
        <v>289</v>
      </c>
      <c r="K168" s="23">
        <v>56092.31</v>
      </c>
      <c r="L168" s="23" t="s">
        <v>278</v>
      </c>
      <c r="M168" s="23"/>
      <c r="N168" s="23" t="s">
        <v>274</v>
      </c>
      <c r="O168" s="139">
        <v>13</v>
      </c>
    </row>
    <row r="169" s="42" customFormat="1" ht="55" customHeight="1" spans="1:15">
      <c r="A169" s="25">
        <v>2</v>
      </c>
      <c r="B169" s="25" t="s">
        <v>264</v>
      </c>
      <c r="C169" s="25" t="s">
        <v>290</v>
      </c>
      <c r="D169" s="25" t="s">
        <v>291</v>
      </c>
      <c r="E169" s="25" t="s">
        <v>18</v>
      </c>
      <c r="F169" s="25" t="s">
        <v>292</v>
      </c>
      <c r="G169" s="25">
        <v>105</v>
      </c>
      <c r="H169" s="25" t="s">
        <v>20</v>
      </c>
      <c r="I169" s="25" t="s">
        <v>21</v>
      </c>
      <c r="J169" s="111" t="s">
        <v>293</v>
      </c>
      <c r="K169" s="25">
        <v>829426.4</v>
      </c>
      <c r="L169" s="31" t="s">
        <v>294</v>
      </c>
      <c r="M169" s="31"/>
      <c r="N169" s="25"/>
      <c r="O169" s="144">
        <v>1</v>
      </c>
    </row>
    <row r="170" s="42" customFormat="1" ht="55" customHeight="1" spans="1:15">
      <c r="A170" s="25"/>
      <c r="B170" s="25"/>
      <c r="C170" s="25"/>
      <c r="D170" s="25"/>
      <c r="E170" s="25"/>
      <c r="F170" s="25"/>
      <c r="G170" s="25"/>
      <c r="H170" s="25"/>
      <c r="I170" s="25"/>
      <c r="J170" s="111" t="s">
        <v>295</v>
      </c>
      <c r="K170" s="25">
        <v>69934.24</v>
      </c>
      <c r="L170" s="31" t="s">
        <v>294</v>
      </c>
      <c r="M170" s="31"/>
      <c r="N170" s="138"/>
      <c r="O170" s="144">
        <v>2</v>
      </c>
    </row>
    <row r="171" s="4" customFormat="1" ht="41" customHeight="1" spans="1:15">
      <c r="A171" s="114">
        <v>3</v>
      </c>
      <c r="B171" s="115" t="s">
        <v>196</v>
      </c>
      <c r="C171" s="115" t="s">
        <v>296</v>
      </c>
      <c r="D171" s="115" t="s">
        <v>291</v>
      </c>
      <c r="E171" s="115" t="s">
        <v>18</v>
      </c>
      <c r="F171" s="115" t="s">
        <v>297</v>
      </c>
      <c r="G171" s="115">
        <v>65</v>
      </c>
      <c r="H171" s="115" t="s">
        <v>20</v>
      </c>
      <c r="I171" s="115" t="s">
        <v>21</v>
      </c>
      <c r="J171" s="145" t="s">
        <v>298</v>
      </c>
      <c r="K171" s="146">
        <v>168351.57</v>
      </c>
      <c r="L171" s="25" t="s">
        <v>299</v>
      </c>
      <c r="M171" s="147"/>
      <c r="N171" s="148" t="s">
        <v>300</v>
      </c>
      <c r="O171" s="144">
        <v>3</v>
      </c>
    </row>
    <row r="172" s="4" customFormat="1" ht="30" spans="1:15">
      <c r="A172" s="116"/>
      <c r="B172" s="117"/>
      <c r="C172" s="117"/>
      <c r="D172" s="117"/>
      <c r="E172" s="117"/>
      <c r="F172" s="117"/>
      <c r="G172" s="117"/>
      <c r="H172" s="117"/>
      <c r="I172" s="117"/>
      <c r="J172" s="145" t="s">
        <v>301</v>
      </c>
      <c r="K172" s="146" t="s">
        <v>302</v>
      </c>
      <c r="L172" s="25" t="s">
        <v>299</v>
      </c>
      <c r="M172" s="149"/>
      <c r="N172" s="150"/>
      <c r="O172" s="144">
        <v>4</v>
      </c>
    </row>
    <row r="173" s="4" customFormat="1" ht="30" spans="1:15">
      <c r="A173" s="116"/>
      <c r="B173" s="117"/>
      <c r="C173" s="117"/>
      <c r="D173" s="117"/>
      <c r="E173" s="117"/>
      <c r="F173" s="117"/>
      <c r="G173" s="117"/>
      <c r="H173" s="117"/>
      <c r="I173" s="117"/>
      <c r="J173" s="145" t="s">
        <v>303</v>
      </c>
      <c r="K173" s="146">
        <v>174922.82</v>
      </c>
      <c r="L173" s="25" t="s">
        <v>299</v>
      </c>
      <c r="M173" s="149"/>
      <c r="N173" s="150"/>
      <c r="O173" s="144">
        <v>5</v>
      </c>
    </row>
    <row r="174" s="4" customFormat="1" ht="30" spans="1:15">
      <c r="A174" s="116"/>
      <c r="B174" s="117"/>
      <c r="C174" s="117"/>
      <c r="D174" s="117"/>
      <c r="E174" s="117"/>
      <c r="F174" s="117"/>
      <c r="G174" s="117"/>
      <c r="H174" s="117"/>
      <c r="I174" s="117"/>
      <c r="J174" s="145" t="s">
        <v>304</v>
      </c>
      <c r="K174" s="146" t="s">
        <v>305</v>
      </c>
      <c r="L174" s="25" t="s">
        <v>299</v>
      </c>
      <c r="M174" s="149"/>
      <c r="N174" s="150"/>
      <c r="O174" s="144">
        <v>6</v>
      </c>
    </row>
    <row r="175" s="4" customFormat="1" ht="30" spans="1:15">
      <c r="A175" s="116"/>
      <c r="B175" s="117"/>
      <c r="C175" s="117"/>
      <c r="D175" s="117"/>
      <c r="E175" s="117"/>
      <c r="F175" s="117"/>
      <c r="G175" s="117"/>
      <c r="H175" s="117"/>
      <c r="I175" s="117"/>
      <c r="J175" s="145" t="s">
        <v>306</v>
      </c>
      <c r="K175" s="146" t="s">
        <v>307</v>
      </c>
      <c r="L175" s="25" t="s">
        <v>299</v>
      </c>
      <c r="M175" s="149"/>
      <c r="N175" s="150"/>
      <c r="O175" s="144">
        <v>7</v>
      </c>
    </row>
    <row r="176" s="4" customFormat="1" ht="30" spans="1:15">
      <c r="A176" s="116"/>
      <c r="B176" s="117"/>
      <c r="C176" s="117"/>
      <c r="D176" s="117"/>
      <c r="E176" s="117"/>
      <c r="F176" s="117"/>
      <c r="G176" s="117"/>
      <c r="H176" s="117"/>
      <c r="I176" s="117"/>
      <c r="J176" s="145" t="s">
        <v>308</v>
      </c>
      <c r="K176" s="146" t="s">
        <v>309</v>
      </c>
      <c r="L176" s="25" t="s">
        <v>299</v>
      </c>
      <c r="M176" s="149"/>
      <c r="N176" s="150"/>
      <c r="O176" s="144">
        <v>8</v>
      </c>
    </row>
    <row r="177" s="4" customFormat="1" ht="30" spans="1:15">
      <c r="A177" s="116"/>
      <c r="B177" s="117"/>
      <c r="C177" s="117"/>
      <c r="D177" s="117"/>
      <c r="E177" s="117"/>
      <c r="F177" s="117"/>
      <c r="G177" s="117"/>
      <c r="H177" s="117"/>
      <c r="I177" s="117"/>
      <c r="J177" s="145" t="s">
        <v>310</v>
      </c>
      <c r="K177" s="146" t="s">
        <v>311</v>
      </c>
      <c r="L177" s="25" t="s">
        <v>299</v>
      </c>
      <c r="M177" s="149"/>
      <c r="N177" s="150"/>
      <c r="O177" s="144">
        <v>9</v>
      </c>
    </row>
    <row r="178" s="4" customFormat="1" ht="30" spans="1:15">
      <c r="A178" s="116"/>
      <c r="B178" s="117"/>
      <c r="C178" s="117"/>
      <c r="D178" s="117"/>
      <c r="E178" s="117"/>
      <c r="F178" s="117"/>
      <c r="G178" s="117"/>
      <c r="H178" s="117"/>
      <c r="I178" s="117"/>
      <c r="J178" s="145" t="s">
        <v>312</v>
      </c>
      <c r="K178" s="146" t="s">
        <v>313</v>
      </c>
      <c r="L178" s="25" t="s">
        <v>299</v>
      </c>
      <c r="M178" s="149"/>
      <c r="N178" s="150"/>
      <c r="O178" s="144">
        <v>10</v>
      </c>
    </row>
    <row r="179" s="4" customFormat="1" ht="30" spans="1:15">
      <c r="A179" s="116"/>
      <c r="B179" s="117"/>
      <c r="C179" s="117"/>
      <c r="D179" s="117"/>
      <c r="E179" s="117"/>
      <c r="F179" s="117"/>
      <c r="G179" s="117"/>
      <c r="H179" s="117"/>
      <c r="I179" s="117"/>
      <c r="J179" s="145" t="s">
        <v>314</v>
      </c>
      <c r="K179" s="146">
        <v>39200</v>
      </c>
      <c r="L179" s="25" t="s">
        <v>299</v>
      </c>
      <c r="M179" s="149"/>
      <c r="N179" s="150"/>
      <c r="O179" s="144">
        <v>11</v>
      </c>
    </row>
    <row r="180" s="4" customFormat="1" ht="30" spans="1:15">
      <c r="A180" s="116"/>
      <c r="B180" s="117"/>
      <c r="C180" s="117"/>
      <c r="D180" s="117"/>
      <c r="E180" s="117"/>
      <c r="F180" s="117"/>
      <c r="G180" s="117"/>
      <c r="H180" s="117"/>
      <c r="I180" s="117"/>
      <c r="J180" s="145" t="s">
        <v>315</v>
      </c>
      <c r="K180" s="146">
        <v>3800</v>
      </c>
      <c r="L180" s="25" t="s">
        <v>299</v>
      </c>
      <c r="M180" s="149"/>
      <c r="N180" s="150"/>
      <c r="O180" s="144">
        <v>12</v>
      </c>
    </row>
    <row r="181" s="4" customFormat="1" ht="30" spans="1:15">
      <c r="A181" s="116"/>
      <c r="B181" s="117"/>
      <c r="C181" s="117"/>
      <c r="D181" s="117"/>
      <c r="E181" s="117"/>
      <c r="F181" s="117"/>
      <c r="G181" s="117"/>
      <c r="H181" s="117"/>
      <c r="I181" s="117"/>
      <c r="J181" s="145" t="s">
        <v>316</v>
      </c>
      <c r="K181" s="146" t="s">
        <v>317</v>
      </c>
      <c r="L181" s="25" t="s">
        <v>299</v>
      </c>
      <c r="M181" s="149"/>
      <c r="N181" s="150"/>
      <c r="O181" s="144">
        <v>13</v>
      </c>
    </row>
    <row r="182" s="4" customFormat="1" ht="30" spans="1:15">
      <c r="A182" s="116"/>
      <c r="B182" s="117"/>
      <c r="C182" s="117"/>
      <c r="D182" s="117"/>
      <c r="E182" s="117"/>
      <c r="F182" s="117"/>
      <c r="G182" s="117"/>
      <c r="H182" s="117"/>
      <c r="I182" s="117"/>
      <c r="J182" s="145" t="s">
        <v>318</v>
      </c>
      <c r="K182" s="146">
        <v>2999.52</v>
      </c>
      <c r="L182" s="25" t="s">
        <v>299</v>
      </c>
      <c r="M182" s="149"/>
      <c r="N182" s="150"/>
      <c r="O182" s="144">
        <v>14</v>
      </c>
    </row>
    <row r="183" s="4" customFormat="1" ht="30" spans="1:15">
      <c r="A183" s="116"/>
      <c r="B183" s="117"/>
      <c r="C183" s="117"/>
      <c r="D183" s="117"/>
      <c r="E183" s="117"/>
      <c r="F183" s="117"/>
      <c r="G183" s="117"/>
      <c r="H183" s="117"/>
      <c r="I183" s="117"/>
      <c r="J183" s="145" t="s">
        <v>319</v>
      </c>
      <c r="K183" s="146" t="s">
        <v>320</v>
      </c>
      <c r="L183" s="25" t="s">
        <v>299</v>
      </c>
      <c r="M183" s="149"/>
      <c r="N183" s="150"/>
      <c r="O183" s="144">
        <v>15</v>
      </c>
    </row>
    <row r="184" s="4" customFormat="1" ht="30" spans="1:15">
      <c r="A184" s="118"/>
      <c r="B184" s="117"/>
      <c r="C184" s="117"/>
      <c r="D184" s="117"/>
      <c r="E184" s="117"/>
      <c r="F184" s="117"/>
      <c r="G184" s="117"/>
      <c r="H184" s="117"/>
      <c r="I184" s="117"/>
      <c r="J184" s="145" t="s">
        <v>321</v>
      </c>
      <c r="K184" s="146">
        <v>43560</v>
      </c>
      <c r="L184" s="25" t="s">
        <v>299</v>
      </c>
      <c r="M184" s="151"/>
      <c r="N184" s="152"/>
      <c r="O184" s="144">
        <v>16</v>
      </c>
    </row>
    <row r="185" s="4" customFormat="1" ht="30" spans="1:15">
      <c r="A185" s="115">
        <v>4</v>
      </c>
      <c r="B185" s="115" t="s">
        <v>264</v>
      </c>
      <c r="C185" s="115" t="s">
        <v>322</v>
      </c>
      <c r="D185" s="115" t="s">
        <v>291</v>
      </c>
      <c r="E185" s="119" t="s">
        <v>18</v>
      </c>
      <c r="F185" s="115" t="s">
        <v>323</v>
      </c>
      <c r="G185" s="115">
        <v>75.27</v>
      </c>
      <c r="H185" s="115" t="s">
        <v>20</v>
      </c>
      <c r="I185" s="115" t="s">
        <v>21</v>
      </c>
      <c r="J185" s="111" t="s">
        <v>324</v>
      </c>
      <c r="K185" s="25">
        <v>375282.91</v>
      </c>
      <c r="L185" s="25" t="s">
        <v>325</v>
      </c>
      <c r="M185" s="115"/>
      <c r="N185" s="115" t="s">
        <v>326</v>
      </c>
      <c r="O185" s="144">
        <v>17</v>
      </c>
    </row>
    <row r="186" s="4" customFormat="1" ht="30" spans="1:15">
      <c r="A186" s="117"/>
      <c r="B186" s="117"/>
      <c r="C186" s="117"/>
      <c r="D186" s="117"/>
      <c r="E186" s="120"/>
      <c r="F186" s="117"/>
      <c r="G186" s="117"/>
      <c r="H186" s="117"/>
      <c r="I186" s="117"/>
      <c r="J186" s="111" t="s">
        <v>327</v>
      </c>
      <c r="K186" s="25">
        <v>33500</v>
      </c>
      <c r="L186" s="25" t="s">
        <v>325</v>
      </c>
      <c r="M186" s="117"/>
      <c r="N186" s="117"/>
      <c r="O186" s="144">
        <v>18</v>
      </c>
    </row>
    <row r="187" s="4" customFormat="1" ht="30" spans="1:15">
      <c r="A187" s="117"/>
      <c r="B187" s="117"/>
      <c r="C187" s="117"/>
      <c r="D187" s="117"/>
      <c r="E187" s="120"/>
      <c r="F187" s="117"/>
      <c r="G187" s="117"/>
      <c r="H187" s="117"/>
      <c r="I187" s="117"/>
      <c r="J187" s="111" t="s">
        <v>328</v>
      </c>
      <c r="K187" s="25">
        <v>140816.7</v>
      </c>
      <c r="L187" s="25" t="s">
        <v>325</v>
      </c>
      <c r="M187" s="117"/>
      <c r="N187" s="117"/>
      <c r="O187" s="144">
        <v>19</v>
      </c>
    </row>
    <row r="188" s="4" customFormat="1" ht="30" spans="1:15">
      <c r="A188" s="117"/>
      <c r="B188" s="117"/>
      <c r="C188" s="117"/>
      <c r="D188" s="117"/>
      <c r="E188" s="120"/>
      <c r="F188" s="117"/>
      <c r="G188" s="117"/>
      <c r="H188" s="117"/>
      <c r="I188" s="117"/>
      <c r="J188" s="111" t="s">
        <v>329</v>
      </c>
      <c r="K188" s="25">
        <v>3330</v>
      </c>
      <c r="L188" s="25" t="s">
        <v>325</v>
      </c>
      <c r="M188" s="117"/>
      <c r="N188" s="117"/>
      <c r="O188" s="144">
        <v>20</v>
      </c>
    </row>
    <row r="189" s="4" customFormat="1" ht="30" spans="1:15">
      <c r="A189" s="117"/>
      <c r="B189" s="117"/>
      <c r="C189" s="117"/>
      <c r="D189" s="117"/>
      <c r="E189" s="120"/>
      <c r="F189" s="117"/>
      <c r="G189" s="117"/>
      <c r="H189" s="117"/>
      <c r="I189" s="117"/>
      <c r="J189" s="111" t="s">
        <v>330</v>
      </c>
      <c r="K189" s="25">
        <v>80170.7</v>
      </c>
      <c r="L189" s="25" t="s">
        <v>325</v>
      </c>
      <c r="M189" s="117"/>
      <c r="N189" s="117"/>
      <c r="O189" s="144">
        <v>21</v>
      </c>
    </row>
    <row r="190" s="4" customFormat="1" ht="30" spans="1:15">
      <c r="A190" s="117"/>
      <c r="B190" s="117"/>
      <c r="C190" s="117"/>
      <c r="D190" s="117"/>
      <c r="E190" s="120"/>
      <c r="F190" s="117"/>
      <c r="G190" s="117"/>
      <c r="H190" s="117"/>
      <c r="I190" s="117"/>
      <c r="J190" s="111" t="s">
        <v>331</v>
      </c>
      <c r="K190" s="25">
        <v>38832.21</v>
      </c>
      <c r="L190" s="25" t="s">
        <v>325</v>
      </c>
      <c r="M190" s="117"/>
      <c r="N190" s="117"/>
      <c r="O190" s="144">
        <v>22</v>
      </c>
    </row>
    <row r="191" s="4" customFormat="1" ht="30" spans="1:15">
      <c r="A191" s="121"/>
      <c r="B191" s="121"/>
      <c r="C191" s="121"/>
      <c r="D191" s="121"/>
      <c r="E191" s="122"/>
      <c r="F191" s="121"/>
      <c r="G191" s="121"/>
      <c r="H191" s="121"/>
      <c r="I191" s="121"/>
      <c r="J191" s="111" t="s">
        <v>332</v>
      </c>
      <c r="K191" s="25">
        <v>1439.47</v>
      </c>
      <c r="L191" s="25" t="s">
        <v>325</v>
      </c>
      <c r="M191" s="121"/>
      <c r="N191" s="121"/>
      <c r="O191" s="144">
        <v>23</v>
      </c>
    </row>
    <row r="192" s="4" customFormat="1" ht="76" customHeight="1" spans="1:15">
      <c r="A192" s="23">
        <v>1</v>
      </c>
      <c r="B192" s="23" t="s">
        <v>264</v>
      </c>
      <c r="C192" s="23" t="s">
        <v>333</v>
      </c>
      <c r="D192" s="23" t="s">
        <v>291</v>
      </c>
      <c r="E192" s="23" t="s">
        <v>18</v>
      </c>
      <c r="F192" s="23" t="s">
        <v>334</v>
      </c>
      <c r="G192" s="23">
        <v>227.31</v>
      </c>
      <c r="H192" s="23" t="s">
        <v>20</v>
      </c>
      <c r="I192" s="23" t="s">
        <v>268</v>
      </c>
      <c r="J192" s="113" t="s">
        <v>335</v>
      </c>
      <c r="K192" s="48">
        <v>1552135.07</v>
      </c>
      <c r="L192" s="31" t="s">
        <v>336</v>
      </c>
      <c r="M192" s="31"/>
      <c r="N192" s="23"/>
      <c r="O192" s="144">
        <v>24</v>
      </c>
    </row>
    <row r="193" s="4" customFormat="1" ht="41" customHeight="1" spans="1:15">
      <c r="A193" s="23"/>
      <c r="B193" s="23"/>
      <c r="C193" s="23"/>
      <c r="D193" s="23"/>
      <c r="E193" s="23"/>
      <c r="F193" s="23"/>
      <c r="G193" s="23"/>
      <c r="H193" s="23"/>
      <c r="I193" s="23"/>
      <c r="J193" s="113" t="s">
        <v>337</v>
      </c>
      <c r="K193" s="23">
        <v>11452.5</v>
      </c>
      <c r="L193" s="31" t="s">
        <v>336</v>
      </c>
      <c r="M193" s="31"/>
      <c r="N193" s="137"/>
      <c r="O193" s="144">
        <v>25</v>
      </c>
    </row>
    <row r="194" s="1" customFormat="1" ht="97" customHeight="1" spans="1:15">
      <c r="A194" s="50">
        <v>1</v>
      </c>
      <c r="B194" s="50" t="s">
        <v>264</v>
      </c>
      <c r="C194" s="50" t="s">
        <v>333</v>
      </c>
      <c r="D194" s="50" t="s">
        <v>338</v>
      </c>
      <c r="E194" s="50" t="s">
        <v>18</v>
      </c>
      <c r="F194" s="50" t="s">
        <v>334</v>
      </c>
      <c r="G194" s="50">
        <v>227.31</v>
      </c>
      <c r="H194" s="50" t="s">
        <v>20</v>
      </c>
      <c r="I194" s="50" t="s">
        <v>268</v>
      </c>
      <c r="J194" s="67" t="s">
        <v>339</v>
      </c>
      <c r="K194" s="74">
        <v>1552135.07</v>
      </c>
      <c r="L194" s="25" t="s">
        <v>336</v>
      </c>
      <c r="M194" s="154"/>
      <c r="N194" s="90"/>
      <c r="O194" s="1">
        <v>1</v>
      </c>
    </row>
    <row r="195" s="1" customFormat="1" ht="57" customHeight="1" spans="1:15">
      <c r="A195" s="50"/>
      <c r="B195" s="50"/>
      <c r="C195" s="50"/>
      <c r="D195" s="50"/>
      <c r="E195" s="50"/>
      <c r="F195" s="50"/>
      <c r="G195" s="50"/>
      <c r="H195" s="50"/>
      <c r="I195" s="50"/>
      <c r="J195" s="67" t="s">
        <v>337</v>
      </c>
      <c r="K195" s="50">
        <v>11452.5</v>
      </c>
      <c r="L195" s="155" t="s">
        <v>336</v>
      </c>
      <c r="M195" s="69"/>
      <c r="N195" s="90"/>
      <c r="O195" s="1">
        <v>2</v>
      </c>
    </row>
    <row r="196" s="1" customFormat="1" ht="41" customHeight="1" spans="1:15">
      <c r="A196" s="50">
        <v>2</v>
      </c>
      <c r="B196" s="50" t="s">
        <v>264</v>
      </c>
      <c r="C196" s="50" t="s">
        <v>340</v>
      </c>
      <c r="D196" s="50" t="s">
        <v>338</v>
      </c>
      <c r="E196" s="50" t="s">
        <v>18</v>
      </c>
      <c r="F196" s="50" t="s">
        <v>341</v>
      </c>
      <c r="G196" s="50">
        <v>102.09</v>
      </c>
      <c r="H196" s="50" t="s">
        <v>20</v>
      </c>
      <c r="I196" s="50" t="s">
        <v>268</v>
      </c>
      <c r="J196" s="156" t="s">
        <v>342</v>
      </c>
      <c r="K196" s="50">
        <v>888567.37</v>
      </c>
      <c r="L196" s="155" t="s">
        <v>343</v>
      </c>
      <c r="M196" s="154"/>
      <c r="N196" s="90"/>
      <c r="O196" s="1">
        <v>3</v>
      </c>
    </row>
    <row r="197" s="1" customFormat="1" ht="41" customHeight="1" spans="1:15">
      <c r="A197" s="50"/>
      <c r="B197" s="50"/>
      <c r="C197" s="50"/>
      <c r="D197" s="50"/>
      <c r="E197" s="50"/>
      <c r="F197" s="50"/>
      <c r="G197" s="50"/>
      <c r="H197" s="50"/>
      <c r="I197" s="50"/>
      <c r="J197" s="156" t="s">
        <v>344</v>
      </c>
      <c r="K197" s="50">
        <f>21366.89+1746</f>
        <v>23112.89</v>
      </c>
      <c r="L197" s="155" t="s">
        <v>343</v>
      </c>
      <c r="M197" s="69"/>
      <c r="N197" s="90"/>
      <c r="O197" s="1">
        <v>4</v>
      </c>
    </row>
    <row r="198" s="1" customFormat="1" ht="41" customHeight="1" spans="1:15">
      <c r="A198" s="50"/>
      <c r="B198" s="50"/>
      <c r="C198" s="50"/>
      <c r="D198" s="50"/>
      <c r="E198" s="50"/>
      <c r="F198" s="50"/>
      <c r="G198" s="50"/>
      <c r="H198" s="50"/>
      <c r="I198" s="50"/>
      <c r="J198" s="156" t="s">
        <v>345</v>
      </c>
      <c r="K198" s="50">
        <v>1526.15</v>
      </c>
      <c r="L198" s="155" t="s">
        <v>343</v>
      </c>
      <c r="M198" s="69"/>
      <c r="N198" s="90"/>
      <c r="O198" s="1">
        <v>5</v>
      </c>
    </row>
    <row r="199" s="1" customFormat="1" ht="41" customHeight="1" spans="1:15">
      <c r="A199" s="50"/>
      <c r="B199" s="50"/>
      <c r="C199" s="50"/>
      <c r="D199" s="50"/>
      <c r="E199" s="50"/>
      <c r="F199" s="50"/>
      <c r="G199" s="50"/>
      <c r="H199" s="50"/>
      <c r="I199" s="50"/>
      <c r="J199" s="156" t="s">
        <v>346</v>
      </c>
      <c r="K199" s="50">
        <v>3011.38</v>
      </c>
      <c r="L199" s="155" t="s">
        <v>343</v>
      </c>
      <c r="M199" s="69"/>
      <c r="N199" s="90"/>
      <c r="O199" s="1">
        <v>6</v>
      </c>
    </row>
    <row r="200" s="1" customFormat="1" ht="63" customHeight="1" spans="1:15">
      <c r="A200" s="50"/>
      <c r="B200" s="50"/>
      <c r="C200" s="50"/>
      <c r="D200" s="50"/>
      <c r="E200" s="50"/>
      <c r="F200" s="50"/>
      <c r="G200" s="50"/>
      <c r="H200" s="50"/>
      <c r="I200" s="50"/>
      <c r="J200" s="156" t="s">
        <v>347</v>
      </c>
      <c r="K200" s="50">
        <v>5457.09</v>
      </c>
      <c r="L200" s="155" t="s">
        <v>343</v>
      </c>
      <c r="M200" s="69"/>
      <c r="N200" s="90"/>
      <c r="O200" s="1">
        <v>7</v>
      </c>
    </row>
    <row r="201" s="1" customFormat="1" ht="44" customHeight="1" spans="1:15">
      <c r="A201" s="52">
        <v>3</v>
      </c>
      <c r="B201" s="53" t="s">
        <v>196</v>
      </c>
      <c r="C201" s="53" t="s">
        <v>348</v>
      </c>
      <c r="D201" s="53" t="s">
        <v>338</v>
      </c>
      <c r="E201" s="53" t="s">
        <v>18</v>
      </c>
      <c r="F201" s="81" t="s">
        <v>349</v>
      </c>
      <c r="G201" s="53">
        <v>122.42</v>
      </c>
      <c r="H201" s="53" t="s">
        <v>20</v>
      </c>
      <c r="I201" s="53" t="s">
        <v>268</v>
      </c>
      <c r="J201" s="157" t="s">
        <v>350</v>
      </c>
      <c r="K201" s="155">
        <v>620768.26</v>
      </c>
      <c r="L201" s="155" t="s">
        <v>351</v>
      </c>
      <c r="M201" s="158"/>
      <c r="N201" s="90"/>
      <c r="O201" s="1">
        <v>8</v>
      </c>
    </row>
    <row r="202" s="1" customFormat="1" ht="41" customHeight="1" spans="1:15">
      <c r="A202" s="54"/>
      <c r="B202" s="55"/>
      <c r="C202" s="55"/>
      <c r="D202" s="55"/>
      <c r="E202" s="55"/>
      <c r="F202" s="55"/>
      <c r="G202" s="55"/>
      <c r="H202" s="55"/>
      <c r="I202" s="55"/>
      <c r="J202" s="157" t="s">
        <v>352</v>
      </c>
      <c r="K202" s="155">
        <v>150031.96</v>
      </c>
      <c r="L202" s="155" t="s">
        <v>351</v>
      </c>
      <c r="M202" s="158"/>
      <c r="N202" s="90"/>
      <c r="O202" s="1">
        <v>9</v>
      </c>
    </row>
    <row r="203" s="1" customFormat="1" ht="37.5" spans="1:15">
      <c r="A203" s="54"/>
      <c r="B203" s="55"/>
      <c r="C203" s="55"/>
      <c r="D203" s="55"/>
      <c r="E203" s="55"/>
      <c r="F203" s="55"/>
      <c r="G203" s="55"/>
      <c r="H203" s="55"/>
      <c r="I203" s="55"/>
      <c r="J203" s="157" t="s">
        <v>353</v>
      </c>
      <c r="K203" s="155">
        <v>195030.98</v>
      </c>
      <c r="L203" s="155" t="s">
        <v>351</v>
      </c>
      <c r="M203" s="158"/>
      <c r="N203" s="90"/>
      <c r="O203" s="1">
        <v>10</v>
      </c>
    </row>
    <row r="204" s="1" customFormat="1" ht="37.5" spans="1:15">
      <c r="A204" s="54"/>
      <c r="B204" s="55"/>
      <c r="C204" s="55"/>
      <c r="D204" s="55"/>
      <c r="E204" s="55"/>
      <c r="F204" s="55"/>
      <c r="G204" s="55"/>
      <c r="H204" s="55"/>
      <c r="I204" s="55"/>
      <c r="J204" s="157" t="s">
        <v>354</v>
      </c>
      <c r="K204" s="155">
        <v>7429.68</v>
      </c>
      <c r="L204" s="155" t="s">
        <v>351</v>
      </c>
      <c r="M204" s="158"/>
      <c r="N204" s="90"/>
      <c r="O204" s="1">
        <v>11</v>
      </c>
    </row>
    <row r="205" s="1" customFormat="1" ht="37.5" spans="1:15">
      <c r="A205" s="54"/>
      <c r="B205" s="55"/>
      <c r="C205" s="55"/>
      <c r="D205" s="55"/>
      <c r="E205" s="55"/>
      <c r="F205" s="55"/>
      <c r="G205" s="55"/>
      <c r="H205" s="55"/>
      <c r="I205" s="55"/>
      <c r="J205" s="157" t="s">
        <v>355</v>
      </c>
      <c r="K205" s="155">
        <v>4900</v>
      </c>
      <c r="L205" s="155" t="s">
        <v>351</v>
      </c>
      <c r="M205" s="158"/>
      <c r="N205" s="90"/>
      <c r="O205" s="1">
        <v>12</v>
      </c>
    </row>
    <row r="206" s="1" customFormat="1" ht="37.5" spans="1:15">
      <c r="A206" s="54"/>
      <c r="B206" s="55"/>
      <c r="C206" s="55"/>
      <c r="D206" s="55"/>
      <c r="E206" s="55"/>
      <c r="F206" s="55"/>
      <c r="G206" s="55"/>
      <c r="H206" s="55"/>
      <c r="I206" s="55"/>
      <c r="J206" s="157" t="s">
        <v>356</v>
      </c>
      <c r="K206" s="155">
        <v>10560</v>
      </c>
      <c r="L206" s="155" t="s">
        <v>351</v>
      </c>
      <c r="M206" s="158"/>
      <c r="N206" s="90"/>
      <c r="O206" s="1">
        <v>13</v>
      </c>
    </row>
    <row r="207" s="1" customFormat="1" ht="46" customHeight="1" spans="1:15">
      <c r="A207" s="107">
        <v>5</v>
      </c>
      <c r="B207" s="44" t="s">
        <v>264</v>
      </c>
      <c r="C207" s="44" t="s">
        <v>357</v>
      </c>
      <c r="D207" s="44" t="s">
        <v>338</v>
      </c>
      <c r="E207" s="44" t="s">
        <v>18</v>
      </c>
      <c r="F207" s="44" t="s">
        <v>358</v>
      </c>
      <c r="G207" s="44">
        <v>19.82</v>
      </c>
      <c r="H207" s="44" t="s">
        <v>20</v>
      </c>
      <c r="I207" s="44" t="s">
        <v>21</v>
      </c>
      <c r="J207" s="29" t="s">
        <v>359</v>
      </c>
      <c r="K207" s="29" t="s">
        <v>360</v>
      </c>
      <c r="L207" s="29" t="s">
        <v>361</v>
      </c>
      <c r="M207" s="159"/>
      <c r="N207" s="137"/>
      <c r="O207" s="1">
        <v>14</v>
      </c>
    </row>
    <row r="208" s="1" customFormat="1" ht="46" customHeight="1" spans="1:15">
      <c r="A208" s="130"/>
      <c r="B208" s="46"/>
      <c r="C208" s="46"/>
      <c r="D208" s="46"/>
      <c r="E208" s="46"/>
      <c r="F208" s="46"/>
      <c r="G208" s="46"/>
      <c r="H208" s="46"/>
      <c r="I208" s="46"/>
      <c r="J208" s="29" t="s">
        <v>362</v>
      </c>
      <c r="K208" s="29" t="s">
        <v>363</v>
      </c>
      <c r="L208" s="29" t="s">
        <v>361</v>
      </c>
      <c r="M208" s="159"/>
      <c r="N208" s="137"/>
      <c r="O208" s="1">
        <v>15</v>
      </c>
    </row>
    <row r="209" ht="30" spans="1:15">
      <c r="A209" s="130"/>
      <c r="B209" s="46"/>
      <c r="C209" s="46"/>
      <c r="D209" s="46"/>
      <c r="E209" s="46"/>
      <c r="F209" s="46"/>
      <c r="G209" s="46"/>
      <c r="H209" s="46"/>
      <c r="I209" s="46"/>
      <c r="J209" s="29" t="s">
        <v>364</v>
      </c>
      <c r="K209" s="160" t="s">
        <v>365</v>
      </c>
      <c r="L209" s="31" t="s">
        <v>366</v>
      </c>
      <c r="M209" s="31"/>
      <c r="N209" s="31"/>
      <c r="O209" s="1">
        <v>16</v>
      </c>
    </row>
    <row r="210" ht="30" spans="1:15">
      <c r="A210" s="130"/>
      <c r="B210" s="46"/>
      <c r="C210" s="46"/>
      <c r="D210" s="46"/>
      <c r="E210" s="46"/>
      <c r="F210" s="46"/>
      <c r="G210" s="46"/>
      <c r="H210" s="46"/>
      <c r="I210" s="46"/>
      <c r="J210" s="29" t="s">
        <v>367</v>
      </c>
      <c r="K210" s="160">
        <v>36047.22</v>
      </c>
      <c r="L210" s="31" t="s">
        <v>368</v>
      </c>
      <c r="M210" s="31"/>
      <c r="N210" s="31"/>
      <c r="O210" s="1">
        <v>17</v>
      </c>
    </row>
    <row r="211" ht="30" spans="1:15">
      <c r="A211" s="130"/>
      <c r="B211" s="46"/>
      <c r="C211" s="46"/>
      <c r="D211" s="46"/>
      <c r="E211" s="46"/>
      <c r="F211" s="46"/>
      <c r="G211" s="46"/>
      <c r="H211" s="46"/>
      <c r="I211" s="46"/>
      <c r="J211" s="29" t="s">
        <v>369</v>
      </c>
      <c r="K211" s="160" t="s">
        <v>370</v>
      </c>
      <c r="L211" s="31" t="s">
        <v>368</v>
      </c>
      <c r="M211" s="31"/>
      <c r="N211" s="31"/>
      <c r="O211" s="1">
        <v>18</v>
      </c>
    </row>
    <row r="212" ht="30" spans="1:15">
      <c r="A212" s="130"/>
      <c r="B212" s="46"/>
      <c r="C212" s="46"/>
      <c r="D212" s="46"/>
      <c r="E212" s="46"/>
      <c r="F212" s="46"/>
      <c r="G212" s="46"/>
      <c r="H212" s="46"/>
      <c r="I212" s="46"/>
      <c r="J212" s="29" t="s">
        <v>371</v>
      </c>
      <c r="K212" s="160" t="s">
        <v>372</v>
      </c>
      <c r="L212" s="31" t="s">
        <v>373</v>
      </c>
      <c r="M212" s="31"/>
      <c r="N212" s="31"/>
      <c r="O212" s="1">
        <v>19</v>
      </c>
    </row>
    <row r="213" ht="30" spans="1:15">
      <c r="A213" s="130"/>
      <c r="B213" s="46"/>
      <c r="C213" s="46"/>
      <c r="D213" s="46"/>
      <c r="E213" s="46"/>
      <c r="F213" s="46"/>
      <c r="G213" s="46"/>
      <c r="H213" s="46"/>
      <c r="I213" s="46"/>
      <c r="J213" s="29" t="s">
        <v>374</v>
      </c>
      <c r="K213" s="160" t="s">
        <v>375</v>
      </c>
      <c r="L213" s="31" t="s">
        <v>373</v>
      </c>
      <c r="M213" s="31"/>
      <c r="N213" s="31"/>
      <c r="O213" s="1">
        <v>20</v>
      </c>
    </row>
    <row r="214" ht="30" spans="1:15">
      <c r="A214" s="130"/>
      <c r="B214" s="46"/>
      <c r="C214" s="46"/>
      <c r="D214" s="46"/>
      <c r="E214" s="46"/>
      <c r="F214" s="46"/>
      <c r="G214" s="46"/>
      <c r="H214" s="46"/>
      <c r="I214" s="46"/>
      <c r="J214" s="29" t="s">
        <v>376</v>
      </c>
      <c r="K214" s="160" t="s">
        <v>377</v>
      </c>
      <c r="L214" s="31" t="s">
        <v>373</v>
      </c>
      <c r="M214" s="31"/>
      <c r="N214" s="31"/>
      <c r="O214" s="1">
        <v>21</v>
      </c>
    </row>
    <row r="215" ht="30" spans="1:15">
      <c r="A215" s="153"/>
      <c r="B215" s="48"/>
      <c r="C215" s="48"/>
      <c r="D215" s="48"/>
      <c r="E215" s="48"/>
      <c r="F215" s="48"/>
      <c r="G215" s="48"/>
      <c r="H215" s="48"/>
      <c r="I215" s="48"/>
      <c r="J215" s="29" t="s">
        <v>378</v>
      </c>
      <c r="K215" s="160" t="s">
        <v>379</v>
      </c>
      <c r="L215" s="31" t="s">
        <v>373</v>
      </c>
      <c r="M215" s="31"/>
      <c r="N215" s="31"/>
      <c r="O215" s="1">
        <v>22</v>
      </c>
    </row>
  </sheetData>
  <autoFilter xmlns:etc="http://www.wps.cn/officeDocument/2017/etCustomData" ref="A2:O215" etc:filterBottomFollowUsedRange="0">
    <extLst/>
  </autoFilter>
  <mergeCells count="282">
    <mergeCell ref="A1:N1"/>
    <mergeCell ref="A3:A34"/>
    <mergeCell ref="A35:A42"/>
    <mergeCell ref="A43:A47"/>
    <mergeCell ref="A48:A57"/>
    <mergeCell ref="A58:A65"/>
    <mergeCell ref="A66:A72"/>
    <mergeCell ref="A73:A80"/>
    <mergeCell ref="A82:A83"/>
    <mergeCell ref="A84:A85"/>
    <mergeCell ref="A86:A88"/>
    <mergeCell ref="A89:A98"/>
    <mergeCell ref="A99:A109"/>
    <mergeCell ref="A110:A116"/>
    <mergeCell ref="A117:A125"/>
    <mergeCell ref="A126:A128"/>
    <mergeCell ref="A129:A130"/>
    <mergeCell ref="A131:A133"/>
    <mergeCell ref="A134:A138"/>
    <mergeCell ref="A139:A145"/>
    <mergeCell ref="A146:A151"/>
    <mergeCell ref="A152:A155"/>
    <mergeCell ref="A156:A159"/>
    <mergeCell ref="A160:A168"/>
    <mergeCell ref="A169:A170"/>
    <mergeCell ref="A171:A184"/>
    <mergeCell ref="A185:A191"/>
    <mergeCell ref="A192:A193"/>
    <mergeCell ref="A194:A195"/>
    <mergeCell ref="A196:A200"/>
    <mergeCell ref="A201:A206"/>
    <mergeCell ref="A207:A215"/>
    <mergeCell ref="B3:B34"/>
    <mergeCell ref="B35:B42"/>
    <mergeCell ref="B43:B47"/>
    <mergeCell ref="B48:B57"/>
    <mergeCell ref="B58:B65"/>
    <mergeCell ref="B66:B72"/>
    <mergeCell ref="B73:B80"/>
    <mergeCell ref="B82:B83"/>
    <mergeCell ref="B84:B85"/>
    <mergeCell ref="B86:B88"/>
    <mergeCell ref="B89:B98"/>
    <mergeCell ref="B99:B109"/>
    <mergeCell ref="B110:B116"/>
    <mergeCell ref="B117:B125"/>
    <mergeCell ref="B126:B128"/>
    <mergeCell ref="B129:B130"/>
    <mergeCell ref="B131:B133"/>
    <mergeCell ref="B134:B138"/>
    <mergeCell ref="B139:B145"/>
    <mergeCell ref="B146:B151"/>
    <mergeCell ref="B152:B155"/>
    <mergeCell ref="B156:B159"/>
    <mergeCell ref="B160:B168"/>
    <mergeCell ref="B169:B170"/>
    <mergeCell ref="B171:B184"/>
    <mergeCell ref="B185:B191"/>
    <mergeCell ref="B192:B193"/>
    <mergeCell ref="B194:B195"/>
    <mergeCell ref="B196:B200"/>
    <mergeCell ref="B201:B206"/>
    <mergeCell ref="B207:B215"/>
    <mergeCell ref="C3:C34"/>
    <mergeCell ref="C35:C42"/>
    <mergeCell ref="C43:C47"/>
    <mergeCell ref="C48:C57"/>
    <mergeCell ref="C58:C65"/>
    <mergeCell ref="C66:C72"/>
    <mergeCell ref="C73:C80"/>
    <mergeCell ref="C82:C83"/>
    <mergeCell ref="C84:C85"/>
    <mergeCell ref="C86:C88"/>
    <mergeCell ref="C89:C98"/>
    <mergeCell ref="C99:C109"/>
    <mergeCell ref="C110:C116"/>
    <mergeCell ref="C117:C125"/>
    <mergeCell ref="C126:C128"/>
    <mergeCell ref="C129:C130"/>
    <mergeCell ref="C131:C133"/>
    <mergeCell ref="C134:C138"/>
    <mergeCell ref="C139:C145"/>
    <mergeCell ref="C146:C151"/>
    <mergeCell ref="C152:C155"/>
    <mergeCell ref="C156:C159"/>
    <mergeCell ref="C160:C168"/>
    <mergeCell ref="C169:C170"/>
    <mergeCell ref="C171:C184"/>
    <mergeCell ref="C185:C191"/>
    <mergeCell ref="C192:C193"/>
    <mergeCell ref="C194:C195"/>
    <mergeCell ref="C196:C200"/>
    <mergeCell ref="C201:C206"/>
    <mergeCell ref="C207:C215"/>
    <mergeCell ref="D3:D34"/>
    <mergeCell ref="D35:D42"/>
    <mergeCell ref="D43:D47"/>
    <mergeCell ref="D48:D57"/>
    <mergeCell ref="D58:D65"/>
    <mergeCell ref="D66:D72"/>
    <mergeCell ref="D73:D80"/>
    <mergeCell ref="D82:D83"/>
    <mergeCell ref="D84:D85"/>
    <mergeCell ref="D86:D88"/>
    <mergeCell ref="D89:D98"/>
    <mergeCell ref="D99:D109"/>
    <mergeCell ref="D110:D116"/>
    <mergeCell ref="D117:D125"/>
    <mergeCell ref="D126:D128"/>
    <mergeCell ref="D129:D130"/>
    <mergeCell ref="D131:D133"/>
    <mergeCell ref="D134:D138"/>
    <mergeCell ref="D139:D145"/>
    <mergeCell ref="D146:D151"/>
    <mergeCell ref="D152:D155"/>
    <mergeCell ref="D156:D159"/>
    <mergeCell ref="D160:D168"/>
    <mergeCell ref="D169:D170"/>
    <mergeCell ref="D171:D184"/>
    <mergeCell ref="D185:D191"/>
    <mergeCell ref="D192:D193"/>
    <mergeCell ref="D194:D195"/>
    <mergeCell ref="D196:D200"/>
    <mergeCell ref="D201:D206"/>
    <mergeCell ref="D207:D215"/>
    <mergeCell ref="E3:E34"/>
    <mergeCell ref="E35:E42"/>
    <mergeCell ref="E43:E47"/>
    <mergeCell ref="E48:E57"/>
    <mergeCell ref="E58:E65"/>
    <mergeCell ref="E66:E72"/>
    <mergeCell ref="E73:E80"/>
    <mergeCell ref="E82:E83"/>
    <mergeCell ref="E84:E85"/>
    <mergeCell ref="E86:E88"/>
    <mergeCell ref="E89:E98"/>
    <mergeCell ref="E99:E109"/>
    <mergeCell ref="E110:E116"/>
    <mergeCell ref="E117:E125"/>
    <mergeCell ref="E126:E128"/>
    <mergeCell ref="E129:E130"/>
    <mergeCell ref="E131:E133"/>
    <mergeCell ref="E134:E138"/>
    <mergeCell ref="E139:E145"/>
    <mergeCell ref="E146:E151"/>
    <mergeCell ref="E152:E155"/>
    <mergeCell ref="E156:E159"/>
    <mergeCell ref="E160:E168"/>
    <mergeCell ref="E169:E170"/>
    <mergeCell ref="E171:E184"/>
    <mergeCell ref="E185:E191"/>
    <mergeCell ref="E192:E193"/>
    <mergeCell ref="E194:E195"/>
    <mergeCell ref="E196:E200"/>
    <mergeCell ref="E201:E206"/>
    <mergeCell ref="E207:E215"/>
    <mergeCell ref="F3:F34"/>
    <mergeCell ref="F35:F42"/>
    <mergeCell ref="F43:F47"/>
    <mergeCell ref="F48:F57"/>
    <mergeCell ref="F58:F65"/>
    <mergeCell ref="F66:F72"/>
    <mergeCell ref="F73:F80"/>
    <mergeCell ref="F82:F83"/>
    <mergeCell ref="F84:F85"/>
    <mergeCell ref="F86:F88"/>
    <mergeCell ref="F89:F98"/>
    <mergeCell ref="F99:F109"/>
    <mergeCell ref="F110:F116"/>
    <mergeCell ref="F117:F125"/>
    <mergeCell ref="F126:F128"/>
    <mergeCell ref="F129:F130"/>
    <mergeCell ref="F131:F133"/>
    <mergeCell ref="F134:F138"/>
    <mergeCell ref="F139:F145"/>
    <mergeCell ref="F146:F151"/>
    <mergeCell ref="F152:F155"/>
    <mergeCell ref="F156:F159"/>
    <mergeCell ref="F160:F168"/>
    <mergeCell ref="F169:F170"/>
    <mergeCell ref="F171:F184"/>
    <mergeCell ref="F185:F191"/>
    <mergeCell ref="F192:F193"/>
    <mergeCell ref="F194:F195"/>
    <mergeCell ref="F196:F200"/>
    <mergeCell ref="F201:F206"/>
    <mergeCell ref="F207:F215"/>
    <mergeCell ref="G3:G34"/>
    <mergeCell ref="G35:G42"/>
    <mergeCell ref="G43:G98"/>
    <mergeCell ref="G99:G109"/>
    <mergeCell ref="G110:G116"/>
    <mergeCell ref="G117:G125"/>
    <mergeCell ref="G126:G128"/>
    <mergeCell ref="G129:G130"/>
    <mergeCell ref="G131:G133"/>
    <mergeCell ref="G134:G138"/>
    <mergeCell ref="G139:G145"/>
    <mergeCell ref="G146:G151"/>
    <mergeCell ref="G152:G155"/>
    <mergeCell ref="G156:G159"/>
    <mergeCell ref="G160:G168"/>
    <mergeCell ref="G169:G170"/>
    <mergeCell ref="G171:G184"/>
    <mergeCell ref="G185:G191"/>
    <mergeCell ref="G192:G193"/>
    <mergeCell ref="G194:G195"/>
    <mergeCell ref="G196:G200"/>
    <mergeCell ref="G201:G206"/>
    <mergeCell ref="G207:G215"/>
    <mergeCell ref="H3:H34"/>
    <mergeCell ref="H35:H42"/>
    <mergeCell ref="H43:H47"/>
    <mergeCell ref="H48:H57"/>
    <mergeCell ref="H58:H65"/>
    <mergeCell ref="H66:H72"/>
    <mergeCell ref="H73:H80"/>
    <mergeCell ref="H82:H83"/>
    <mergeCell ref="H84:H85"/>
    <mergeCell ref="H86:H88"/>
    <mergeCell ref="H89:H98"/>
    <mergeCell ref="H99:H109"/>
    <mergeCell ref="H110:H116"/>
    <mergeCell ref="H117:H125"/>
    <mergeCell ref="H126:H128"/>
    <mergeCell ref="H129:H130"/>
    <mergeCell ref="H131:H133"/>
    <mergeCell ref="H134:H138"/>
    <mergeCell ref="H139:H145"/>
    <mergeCell ref="H146:H151"/>
    <mergeCell ref="H152:H155"/>
    <mergeCell ref="H156:H159"/>
    <mergeCell ref="H160:H168"/>
    <mergeCell ref="H169:H170"/>
    <mergeCell ref="H171:H184"/>
    <mergeCell ref="H185:H191"/>
    <mergeCell ref="H192:H193"/>
    <mergeCell ref="H194:H195"/>
    <mergeCell ref="H196:H200"/>
    <mergeCell ref="H201:H206"/>
    <mergeCell ref="H207:H215"/>
    <mergeCell ref="I3:I34"/>
    <mergeCell ref="I35:I42"/>
    <mergeCell ref="I43:I47"/>
    <mergeCell ref="I48:I57"/>
    <mergeCell ref="I58:I65"/>
    <mergeCell ref="I66:I72"/>
    <mergeCell ref="I73:I80"/>
    <mergeCell ref="I82:I83"/>
    <mergeCell ref="I84:I85"/>
    <mergeCell ref="I86:I88"/>
    <mergeCell ref="I89:I98"/>
    <mergeCell ref="I99:I109"/>
    <mergeCell ref="I110:I116"/>
    <mergeCell ref="I117:I125"/>
    <mergeCell ref="I126:I128"/>
    <mergeCell ref="I129:I130"/>
    <mergeCell ref="I131:I133"/>
    <mergeCell ref="I134:I138"/>
    <mergeCell ref="I139:I145"/>
    <mergeCell ref="I146:I151"/>
    <mergeCell ref="I152:I155"/>
    <mergeCell ref="I156:I159"/>
    <mergeCell ref="I160:I168"/>
    <mergeCell ref="I169:I170"/>
    <mergeCell ref="I171:I184"/>
    <mergeCell ref="I185:I191"/>
    <mergeCell ref="I192:I193"/>
    <mergeCell ref="I194:I195"/>
    <mergeCell ref="I196:I200"/>
    <mergeCell ref="I201:I206"/>
    <mergeCell ref="I207:I215"/>
    <mergeCell ref="L131:L133"/>
    <mergeCell ref="N126:N128"/>
    <mergeCell ref="N129:N130"/>
    <mergeCell ref="N131:N133"/>
    <mergeCell ref="N134:N138"/>
    <mergeCell ref="N139:N145"/>
    <mergeCell ref="N146:N151"/>
    <mergeCell ref="N152:N155"/>
    <mergeCell ref="N171:N184"/>
    <mergeCell ref="N185:N191"/>
  </mergeCells>
  <pageMargins left="0.7" right="0.7" top="0.75" bottom="0.75" header="0.3" footer="0.3"/>
  <pageSetup paperSize="9" scale="37" orientation="portrait"/>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abSelected="1" view="pageBreakPreview" zoomScale="50" zoomScaleNormal="50" workbookViewId="0">
      <selection activeCell="A1" sqref="A1:N1"/>
    </sheetView>
  </sheetViews>
  <sheetFormatPr defaultColWidth="9" defaultRowHeight="13.5"/>
  <cols>
    <col min="1" max="1" width="6.95833333333333" style="1" customWidth="1"/>
    <col min="2" max="2" width="9.80833333333333" style="1" customWidth="1"/>
    <col min="3" max="3" width="22" style="1" customWidth="1"/>
    <col min="4" max="4" width="15" style="1" customWidth="1"/>
    <col min="5" max="5" width="10" style="1" customWidth="1"/>
    <col min="6" max="6" width="83.125" style="1" customWidth="1"/>
    <col min="7" max="7" width="14.5833333333333" style="1" customWidth="1"/>
    <col min="8" max="8" width="23.7416666666667" style="1" customWidth="1"/>
    <col min="9" max="9" width="25.175" style="1" customWidth="1"/>
    <col min="10" max="10" width="56.9666666666667" style="6" customWidth="1"/>
    <col min="11" max="11" width="20" style="7" customWidth="1"/>
    <col min="12" max="12" width="40.8333333333333" style="7" customWidth="1"/>
    <col min="13" max="13" width="19.8166666666667" style="1" customWidth="1"/>
    <col min="14" max="14" width="13.0333333333333" style="1" customWidth="1"/>
    <col min="15" max="16384" width="9" style="1"/>
  </cols>
  <sheetData>
    <row r="1" s="1" customFormat="1" ht="46" customHeight="1" spans="1:14">
      <c r="A1" s="8" t="s">
        <v>380</v>
      </c>
      <c r="B1" s="9"/>
      <c r="C1" s="9"/>
      <c r="D1" s="9"/>
      <c r="E1" s="9"/>
      <c r="F1" s="10"/>
      <c r="G1" s="11"/>
      <c r="H1" s="10"/>
      <c r="I1" s="9"/>
      <c r="J1" s="10"/>
      <c r="K1" s="9"/>
      <c r="L1" s="9"/>
      <c r="M1" s="9"/>
      <c r="N1" s="9"/>
    </row>
    <row r="2" s="1" customFormat="1" ht="78" customHeight="1" spans="1:14">
      <c r="A2" s="12" t="s">
        <v>1</v>
      </c>
      <c r="B2" s="13" t="s">
        <v>2</v>
      </c>
      <c r="C2" s="13" t="s">
        <v>3</v>
      </c>
      <c r="D2" s="13" t="s">
        <v>4</v>
      </c>
      <c r="E2" s="13" t="s">
        <v>5</v>
      </c>
      <c r="F2" s="14" t="s">
        <v>6</v>
      </c>
      <c r="G2" s="15" t="s">
        <v>7</v>
      </c>
      <c r="H2" s="14" t="s">
        <v>8</v>
      </c>
      <c r="I2" s="14" t="s">
        <v>9</v>
      </c>
      <c r="J2" s="27" t="s">
        <v>10</v>
      </c>
      <c r="K2" s="27" t="s">
        <v>11</v>
      </c>
      <c r="L2" s="27" t="s">
        <v>12</v>
      </c>
      <c r="M2" s="27" t="s">
        <v>13</v>
      </c>
      <c r="N2" s="28" t="s">
        <v>14</v>
      </c>
    </row>
    <row r="3" s="2" customFormat="1" ht="43" customHeight="1" spans="1:14">
      <c r="A3" s="16">
        <v>1</v>
      </c>
      <c r="B3" s="17" t="s">
        <v>15</v>
      </c>
      <c r="C3" s="17" t="s">
        <v>16</v>
      </c>
      <c r="D3" s="17" t="s">
        <v>17</v>
      </c>
      <c r="E3" s="17" t="s">
        <v>18</v>
      </c>
      <c r="F3" s="17" t="s">
        <v>19</v>
      </c>
      <c r="G3" s="17">
        <v>664.11</v>
      </c>
      <c r="H3" s="17" t="s">
        <v>20</v>
      </c>
      <c r="I3" s="17" t="s">
        <v>21</v>
      </c>
      <c r="J3" s="29" t="s">
        <v>381</v>
      </c>
      <c r="K3" s="30">
        <f>199975+28611.1</f>
        <v>228586.1</v>
      </c>
      <c r="L3" s="31" t="s">
        <v>39</v>
      </c>
      <c r="M3" s="31" t="s">
        <v>24</v>
      </c>
      <c r="N3" s="32"/>
    </row>
    <row r="4" s="2" customFormat="1" ht="43" customHeight="1" spans="1:14">
      <c r="A4" s="18"/>
      <c r="B4" s="19"/>
      <c r="C4" s="19"/>
      <c r="D4" s="19"/>
      <c r="E4" s="19"/>
      <c r="F4" s="19"/>
      <c r="G4" s="19"/>
      <c r="H4" s="19"/>
      <c r="I4" s="19"/>
      <c r="J4" s="29" t="s">
        <v>382</v>
      </c>
      <c r="K4" s="31">
        <f>115485.25+7083.2</f>
        <v>122568.45</v>
      </c>
      <c r="L4" s="31" t="s">
        <v>39</v>
      </c>
      <c r="M4" s="31" t="s">
        <v>24</v>
      </c>
      <c r="N4" s="32"/>
    </row>
    <row r="5" s="2" customFormat="1" ht="43" customHeight="1" spans="1:14">
      <c r="A5" s="18"/>
      <c r="B5" s="19"/>
      <c r="C5" s="19"/>
      <c r="D5" s="19"/>
      <c r="E5" s="19"/>
      <c r="F5" s="19"/>
      <c r="G5" s="19"/>
      <c r="H5" s="19"/>
      <c r="I5" s="19"/>
      <c r="J5" s="29" t="s">
        <v>383</v>
      </c>
      <c r="K5" s="31">
        <v>27880.18</v>
      </c>
      <c r="L5" s="31" t="s">
        <v>43</v>
      </c>
      <c r="M5" s="31" t="s">
        <v>24</v>
      </c>
      <c r="N5" s="32"/>
    </row>
    <row r="6" s="2" customFormat="1" ht="43" customHeight="1" spans="1:14">
      <c r="A6" s="18"/>
      <c r="B6" s="19"/>
      <c r="C6" s="19"/>
      <c r="D6" s="19"/>
      <c r="E6" s="19"/>
      <c r="F6" s="19"/>
      <c r="G6" s="19"/>
      <c r="H6" s="19"/>
      <c r="I6" s="19"/>
      <c r="J6" s="29" t="s">
        <v>384</v>
      </c>
      <c r="K6" s="31">
        <v>2663.14</v>
      </c>
      <c r="L6" s="31" t="s">
        <v>43</v>
      </c>
      <c r="M6" s="31" t="s">
        <v>24</v>
      </c>
      <c r="N6" s="32"/>
    </row>
    <row r="7" s="2" customFormat="1" ht="43" customHeight="1" spans="1:14">
      <c r="A7" s="20"/>
      <c r="B7" s="21"/>
      <c r="C7" s="21"/>
      <c r="D7" s="21"/>
      <c r="E7" s="21"/>
      <c r="F7" s="21"/>
      <c r="G7" s="21"/>
      <c r="H7" s="21"/>
      <c r="I7" s="21"/>
      <c r="J7" s="29" t="s">
        <v>385</v>
      </c>
      <c r="K7" s="30">
        <v>25220</v>
      </c>
      <c r="L7" s="31" t="s">
        <v>43</v>
      </c>
      <c r="M7" s="31" t="s">
        <v>24</v>
      </c>
      <c r="N7" s="32"/>
    </row>
    <row r="8" s="3" customFormat="1" ht="50" customHeight="1" spans="1:14">
      <c r="A8" s="22">
        <v>2</v>
      </c>
      <c r="B8" s="23" t="s">
        <v>212</v>
      </c>
      <c r="C8" s="23" t="s">
        <v>213</v>
      </c>
      <c r="D8" s="23" t="s">
        <v>198</v>
      </c>
      <c r="E8" s="23" t="s">
        <v>18</v>
      </c>
      <c r="F8" s="23" t="s">
        <v>214</v>
      </c>
      <c r="G8" s="23">
        <v>49.94</v>
      </c>
      <c r="H8" s="23" t="s">
        <v>20</v>
      </c>
      <c r="I8" s="23" t="s">
        <v>21</v>
      </c>
      <c r="J8" s="33" t="s">
        <v>215</v>
      </c>
      <c r="K8" s="34">
        <v>393411.03294</v>
      </c>
      <c r="L8" s="35" t="s">
        <v>216</v>
      </c>
      <c r="M8" s="31" t="s">
        <v>24</v>
      </c>
      <c r="N8" s="32"/>
    </row>
    <row r="9" s="3" customFormat="1" ht="50" customHeight="1" spans="1:14">
      <c r="A9" s="22"/>
      <c r="B9" s="23"/>
      <c r="C9" s="23"/>
      <c r="D9" s="23"/>
      <c r="E9" s="23"/>
      <c r="F9" s="23"/>
      <c r="G9" s="23"/>
      <c r="H9" s="23"/>
      <c r="I9" s="23"/>
      <c r="J9" s="33" t="s">
        <v>218</v>
      </c>
      <c r="K9" s="34">
        <v>86408.7</v>
      </c>
      <c r="L9" s="35"/>
      <c r="M9" s="31" t="s">
        <v>24</v>
      </c>
      <c r="N9" s="32"/>
    </row>
    <row r="10" s="3" customFormat="1" ht="50" customHeight="1" spans="1:14">
      <c r="A10" s="22"/>
      <c r="B10" s="23"/>
      <c r="C10" s="23"/>
      <c r="D10" s="23"/>
      <c r="E10" s="23"/>
      <c r="F10" s="23"/>
      <c r="G10" s="23"/>
      <c r="H10" s="23"/>
      <c r="I10" s="23"/>
      <c r="J10" s="33" t="s">
        <v>219</v>
      </c>
      <c r="K10" s="34">
        <v>4933.99528</v>
      </c>
      <c r="L10" s="35"/>
      <c r="M10" s="31" t="s">
        <v>24</v>
      </c>
      <c r="N10" s="32"/>
    </row>
    <row r="11" s="4" customFormat="1" ht="43" customHeight="1" spans="1:14">
      <c r="A11" s="22">
        <v>3</v>
      </c>
      <c r="B11" s="23" t="s">
        <v>196</v>
      </c>
      <c r="C11" s="23" t="s">
        <v>232</v>
      </c>
      <c r="D11" s="23" t="s">
        <v>221</v>
      </c>
      <c r="E11" s="23" t="s">
        <v>18</v>
      </c>
      <c r="F11" s="23" t="s">
        <v>233</v>
      </c>
      <c r="G11" s="23">
        <v>70.56</v>
      </c>
      <c r="H11" s="23" t="s">
        <v>20</v>
      </c>
      <c r="I11" s="23" t="s">
        <v>21</v>
      </c>
      <c r="J11" s="36" t="s">
        <v>386</v>
      </c>
      <c r="K11" s="37">
        <v>403470.35</v>
      </c>
      <c r="L11" s="37" t="s">
        <v>234</v>
      </c>
      <c r="M11" s="31" t="s">
        <v>24</v>
      </c>
      <c r="N11" s="38"/>
    </row>
    <row r="12" s="4" customFormat="1" ht="43" customHeight="1" spans="1:14">
      <c r="A12" s="22"/>
      <c r="B12" s="23"/>
      <c r="C12" s="23"/>
      <c r="D12" s="23"/>
      <c r="E12" s="23"/>
      <c r="F12" s="23"/>
      <c r="G12" s="23"/>
      <c r="H12" s="23"/>
      <c r="I12" s="23"/>
      <c r="J12" s="36" t="s">
        <v>387</v>
      </c>
      <c r="K12" s="37">
        <v>32400</v>
      </c>
      <c r="L12" s="37" t="s">
        <v>234</v>
      </c>
      <c r="M12" s="31" t="s">
        <v>24</v>
      </c>
      <c r="N12" s="38"/>
    </row>
    <row r="13" s="4" customFormat="1" ht="43" customHeight="1" spans="1:14">
      <c r="A13" s="22"/>
      <c r="B13" s="23"/>
      <c r="C13" s="23"/>
      <c r="D13" s="23"/>
      <c r="E13" s="23"/>
      <c r="F13" s="23"/>
      <c r="G13" s="23"/>
      <c r="H13" s="23"/>
      <c r="I13" s="23"/>
      <c r="J13" s="36" t="s">
        <v>388</v>
      </c>
      <c r="K13" s="37" t="s">
        <v>238</v>
      </c>
      <c r="L13" s="37" t="s">
        <v>234</v>
      </c>
      <c r="M13" s="31" t="s">
        <v>24</v>
      </c>
      <c r="N13" s="38"/>
    </row>
    <row r="14" s="4" customFormat="1" ht="43" customHeight="1" spans="1:14">
      <c r="A14" s="22"/>
      <c r="B14" s="23"/>
      <c r="C14" s="23"/>
      <c r="D14" s="23"/>
      <c r="E14" s="23"/>
      <c r="F14" s="23"/>
      <c r="G14" s="23"/>
      <c r="H14" s="23"/>
      <c r="I14" s="23"/>
      <c r="J14" s="36" t="s">
        <v>389</v>
      </c>
      <c r="K14" s="37" t="s">
        <v>240</v>
      </c>
      <c r="L14" s="37" t="s">
        <v>234</v>
      </c>
      <c r="M14" s="31" t="s">
        <v>24</v>
      </c>
      <c r="N14" s="38"/>
    </row>
    <row r="15" s="4" customFormat="1" ht="43" customHeight="1" spans="1:14">
      <c r="A15" s="22"/>
      <c r="B15" s="23"/>
      <c r="C15" s="23"/>
      <c r="D15" s="23"/>
      <c r="E15" s="23"/>
      <c r="F15" s="23"/>
      <c r="G15" s="23"/>
      <c r="H15" s="23"/>
      <c r="I15" s="23"/>
      <c r="J15" s="36" t="s">
        <v>390</v>
      </c>
      <c r="K15" s="37" t="s">
        <v>242</v>
      </c>
      <c r="L15" s="37" t="s">
        <v>234</v>
      </c>
      <c r="M15" s="31" t="s">
        <v>24</v>
      </c>
      <c r="N15" s="38"/>
    </row>
    <row r="16" s="4" customFormat="1" ht="43" customHeight="1" spans="1:14">
      <c r="A16" s="22"/>
      <c r="B16" s="23"/>
      <c r="C16" s="23"/>
      <c r="D16" s="23"/>
      <c r="E16" s="23"/>
      <c r="F16" s="23"/>
      <c r="G16" s="23"/>
      <c r="H16" s="23"/>
      <c r="I16" s="23"/>
      <c r="J16" s="36" t="s">
        <v>391</v>
      </c>
      <c r="K16" s="37">
        <v>12649.22</v>
      </c>
      <c r="L16" s="37" t="s">
        <v>234</v>
      </c>
      <c r="M16" s="31" t="s">
        <v>24</v>
      </c>
      <c r="N16" s="38"/>
    </row>
    <row r="17" s="4" customFormat="1" ht="43" customHeight="1" spans="1:14">
      <c r="A17" s="22"/>
      <c r="B17" s="23"/>
      <c r="C17" s="23"/>
      <c r="D17" s="23"/>
      <c r="E17" s="23"/>
      <c r="F17" s="23"/>
      <c r="G17" s="23"/>
      <c r="H17" s="23"/>
      <c r="I17" s="23"/>
      <c r="J17" s="36" t="s">
        <v>392</v>
      </c>
      <c r="K17" s="37" t="s">
        <v>244</v>
      </c>
      <c r="L17" s="37" t="s">
        <v>234</v>
      </c>
      <c r="M17" s="31" t="s">
        <v>24</v>
      </c>
      <c r="N17" s="38"/>
    </row>
    <row r="18" s="5" customFormat="1" ht="53" customHeight="1" spans="1:14">
      <c r="A18" s="24">
        <v>4</v>
      </c>
      <c r="B18" s="25" t="s">
        <v>264</v>
      </c>
      <c r="C18" s="25" t="s">
        <v>265</v>
      </c>
      <c r="D18" s="25" t="s">
        <v>266</v>
      </c>
      <c r="E18" s="25" t="s">
        <v>18</v>
      </c>
      <c r="F18" s="25" t="s">
        <v>267</v>
      </c>
      <c r="G18" s="26">
        <v>80</v>
      </c>
      <c r="H18" s="25" t="s">
        <v>20</v>
      </c>
      <c r="I18" s="25" t="s">
        <v>21</v>
      </c>
      <c r="J18" s="29" t="s">
        <v>393</v>
      </c>
      <c r="K18" s="31">
        <v>680298.89</v>
      </c>
      <c r="L18" s="31" t="s">
        <v>394</v>
      </c>
      <c r="M18" s="31" t="s">
        <v>24</v>
      </c>
      <c r="N18" s="39"/>
    </row>
    <row r="19" s="5" customFormat="1" ht="53" customHeight="1" spans="1:14">
      <c r="A19" s="24"/>
      <c r="B19" s="25"/>
      <c r="C19" s="25"/>
      <c r="D19" s="25"/>
      <c r="E19" s="25"/>
      <c r="F19" s="25"/>
      <c r="G19" s="26"/>
      <c r="H19" s="25"/>
      <c r="I19" s="25"/>
      <c r="J19" s="29" t="s">
        <v>395</v>
      </c>
      <c r="K19" s="31">
        <v>14884.02</v>
      </c>
      <c r="L19" s="31" t="s">
        <v>394</v>
      </c>
      <c r="M19" s="31" t="s">
        <v>24</v>
      </c>
      <c r="N19" s="39"/>
    </row>
    <row r="20" s="5" customFormat="1" ht="53" customHeight="1" spans="1:14">
      <c r="A20" s="24"/>
      <c r="B20" s="25"/>
      <c r="C20" s="25"/>
      <c r="D20" s="25"/>
      <c r="E20" s="25"/>
      <c r="F20" s="25"/>
      <c r="G20" s="26"/>
      <c r="H20" s="25"/>
      <c r="I20" s="25"/>
      <c r="J20" s="29" t="s">
        <v>396</v>
      </c>
      <c r="K20" s="31">
        <v>12227.15</v>
      </c>
      <c r="L20" s="31" t="s">
        <v>394</v>
      </c>
      <c r="M20" s="31" t="s">
        <v>24</v>
      </c>
      <c r="N20" s="39"/>
    </row>
    <row r="21" s="5" customFormat="1" ht="53" customHeight="1" spans="1:14">
      <c r="A21" s="24"/>
      <c r="B21" s="25"/>
      <c r="C21" s="25"/>
      <c r="D21" s="25"/>
      <c r="E21" s="25"/>
      <c r="F21" s="25"/>
      <c r="G21" s="26"/>
      <c r="H21" s="25"/>
      <c r="I21" s="25"/>
      <c r="J21" s="29" t="s">
        <v>397</v>
      </c>
      <c r="K21" s="30">
        <v>11810</v>
      </c>
      <c r="L21" s="31" t="s">
        <v>394</v>
      </c>
      <c r="M21" s="31" t="s">
        <v>24</v>
      </c>
      <c r="N21" s="40"/>
    </row>
  </sheetData>
  <autoFilter xmlns:etc="http://www.wps.cn/officeDocument/2017/etCustomData" ref="A2:N21" etc:filterBottomFollowUsedRange="0">
    <extLst/>
  </autoFilter>
  <mergeCells count="40">
    <mergeCell ref="A1:N1"/>
    <mergeCell ref="A3:A7"/>
    <mergeCell ref="A8:A10"/>
    <mergeCell ref="A11:A17"/>
    <mergeCell ref="A18:A21"/>
    <mergeCell ref="B3:B7"/>
    <mergeCell ref="B8:B10"/>
    <mergeCell ref="B11:B17"/>
    <mergeCell ref="B18:B21"/>
    <mergeCell ref="C3:C7"/>
    <mergeCell ref="C8:C10"/>
    <mergeCell ref="C11:C17"/>
    <mergeCell ref="C18:C21"/>
    <mergeCell ref="D3:D7"/>
    <mergeCell ref="D8:D10"/>
    <mergeCell ref="D11:D17"/>
    <mergeCell ref="D18:D21"/>
    <mergeCell ref="E3:E7"/>
    <mergeCell ref="E8:E10"/>
    <mergeCell ref="E11:E17"/>
    <mergeCell ref="E18:E21"/>
    <mergeCell ref="F3:F7"/>
    <mergeCell ref="F8:F10"/>
    <mergeCell ref="F11:F17"/>
    <mergeCell ref="F18:F21"/>
    <mergeCell ref="G3:G7"/>
    <mergeCell ref="G8:G10"/>
    <mergeCell ref="G11:G17"/>
    <mergeCell ref="G18:G21"/>
    <mergeCell ref="H3:H7"/>
    <mergeCell ref="H8:H10"/>
    <mergeCell ref="H11:H17"/>
    <mergeCell ref="H18:H21"/>
    <mergeCell ref="I3:I7"/>
    <mergeCell ref="I8:I10"/>
    <mergeCell ref="I11:I17"/>
    <mergeCell ref="I18:I21"/>
    <mergeCell ref="L8:L10"/>
    <mergeCell ref="N8:N10"/>
    <mergeCell ref="N11:N17"/>
  </mergeCells>
  <printOptions horizontalCentered="1"/>
  <pageMargins left="0.700694444444445" right="0.700694444444445" top="0.751388888888889" bottom="0.751388888888889" header="0.298611111111111" footer="0.298611111111111"/>
  <pageSetup paperSize="9" scale="34" orientation="landscape" horizontalDpi="600"/>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正式版</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无名故</cp:lastModifiedBy>
  <dcterms:created xsi:type="dcterms:W3CDTF">2023-05-12T11:15:00Z</dcterms:created>
  <dcterms:modified xsi:type="dcterms:W3CDTF">2025-07-17T03:27:12Z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880485301C3040C8AD4ED3F0E76697F8_13</vt:lpwstr>
  </property>
</Properties>
</file>